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cue sheet" sheetId="1" r:id="rId1"/>
  </sheets>
  <definedNames>
    <definedName name="_xlnm.Print_Area">'cue sheet'!$A$3:$F$67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<sst xmlns="http://schemas.openxmlformats.org/spreadsheetml/2006/main" count="84" uniqueCount="71">
  <si>
    <t xml:space="preserve">1. This is a 'preliminary copy for your convenience. Cue sheets provided on the morning of the ride will be the most up to date. </t>
  </si>
  <si>
    <t>2. Copyright Notice: Please do not re-post cue sheets to other web sites.</t>
  </si>
  <si>
    <t>2008 Southern Arizona Brevet Series</t>
  </si>
  <si>
    <t>Mt Lemmon 200 km Brevet</t>
  </si>
  <si>
    <t>Time Limit: 13.5 hours   Ride Start: 7 AM</t>
  </si>
  <si>
    <t>Go</t>
  </si>
  <si>
    <t>Checkpoint #1 Bashas, Tangerine Rd, Marana</t>
  </si>
  <si>
    <t>Open: 6 AM  Close: 7 AM</t>
  </si>
  <si>
    <t xml:space="preserve"> </t>
  </si>
  <si>
    <t>optional</t>
  </si>
  <si>
    <t>notes</t>
  </si>
  <si>
    <t>Checkpoint #2 Get receipt or signature from any store, incl Subway, McDonalds or Safeway.</t>
  </si>
  <si>
    <t xml:space="preserve">Get water. No services next 24 miles. </t>
  </si>
  <si>
    <t>32.1 miles completed</t>
  </si>
  <si>
    <t>Open : 8:32  Close: 10:28</t>
  </si>
  <si>
    <t>Checkpoint #3 Summit of Mt Lemmon</t>
  </si>
  <si>
    <t>64 miles completed</t>
  </si>
  <si>
    <t>Mail your post card inside the post office</t>
  </si>
  <si>
    <t>Checkpoint #4 Shopping Center. Same checkpoint as #2. Collect receipt or signature</t>
  </si>
  <si>
    <t>93.4 miles completed</t>
  </si>
  <si>
    <t xml:space="preserve">Open : 11:25   Close: 17:00  </t>
  </si>
  <si>
    <t>Checkpoint #6  Bashas Grocery Store, corner of Dove Mountain Rd and Tangerine</t>
  </si>
  <si>
    <t>125.5 miles completed; Get receipt or have clerk sign &amp; date your card.</t>
  </si>
  <si>
    <t>Open: 12:53 Close: 20:30</t>
  </si>
  <si>
    <t>Leg</t>
  </si>
  <si>
    <t>Cum</t>
  </si>
  <si>
    <t>L (S) out of Bashas onto Dove Mountain.</t>
  </si>
  <si>
    <t>L (E) at light onto Tangerine.</t>
  </si>
  <si>
    <t>L (N) at light on Thornydale.</t>
  </si>
  <si>
    <t>R (E) at stop sign on Moore Rd</t>
  </si>
  <si>
    <t>R (S) on La Cholla</t>
  </si>
  <si>
    <t>L (E) at light on Naranja</t>
  </si>
  <si>
    <t>R (S) at light on La Canada</t>
  </si>
  <si>
    <t>L on Calle Concordia</t>
  </si>
  <si>
    <t>R at end onto Oracle</t>
  </si>
  <si>
    <t>L (E) on Ina. (WATCH TRAFFIC - Exercise Extreme Caution)</t>
  </si>
  <si>
    <t>Becomes Skyline Drive. Becomes Sunrise. WATCH for gravel.</t>
  </si>
  <si>
    <t>At end R (S) on Sabino Canyon Rd, or L to get water at the Sabino Canyon Visitors Center</t>
  </si>
  <si>
    <t>Water fountain and bathrooms at the Sabino Canyon Visitors Center. Turn L (N) on Sabino Canyon Rd. Visitor center is about 0.2 miles on the right.</t>
  </si>
  <si>
    <t>At end L (S) to stay on Sabino Canyon. Kolb goes right. (Strangely marked intersection.)</t>
  </si>
  <si>
    <t>At end L (E) on Tanque Verde  (WATCH TRAFFIC - Exercise Extreme Caution)</t>
  </si>
  <si>
    <t>Stay on Tanque Verde. Do not exit. Stay left and take the overpass.</t>
  </si>
  <si>
    <t>Bathrooms and water at Udall Park right after the turn onto Tanque Verde on your right.</t>
  </si>
  <si>
    <t>L (N) on Catalina Hwy.  (Becomes Mt Lemmon Hwy.)</t>
  </si>
  <si>
    <t>Immediate right into parking lot</t>
  </si>
  <si>
    <t>R (N) out of the parking lot onto Catalina Hwy.</t>
  </si>
  <si>
    <t>L (W) on N Tres Lomas Dr</t>
  </si>
  <si>
    <t>L on E Indian Canyon Rd</t>
  </si>
  <si>
    <t>R (N) on Bear Canyon Rd</t>
  </si>
  <si>
    <t>R on E SnyderRd</t>
  </si>
  <si>
    <t>L (N) to rejoin Catalina Hwy</t>
  </si>
  <si>
    <t>1st switchback at the base. Climbing starts. Sign says "Coronado National Forest"</t>
  </si>
  <si>
    <t>Fee Station. Ride through. Don't pay.</t>
  </si>
  <si>
    <t>Bag drop, food and water on the right just before the Palisades Visitor Center, mile post 19.5. Small parking lot with bathrooms. PLEASE CHECK IN.</t>
  </si>
  <si>
    <t>L into the post office in Summerhaven. The post office is the first building on the left as you enter town, next door to a cafe. Across the street on your right is a large community center with bathrooms and water. P.O. is easy to miss.</t>
  </si>
  <si>
    <t>R out of the post office. Return the way you came</t>
  </si>
  <si>
    <t>Just before the traffic light at Tanque Verde, L (E) into parking lot.</t>
  </si>
  <si>
    <t>L out of the parking lot and immediate R (W) onto Tanque Verde</t>
  </si>
  <si>
    <t>R (N) at light onto Sabino Canyon Rd</t>
  </si>
  <si>
    <t>R at light to stay on Sabino Canyon Rd. (Kolb goes straight)</t>
  </si>
  <si>
    <t>L at light on Sunrise.</t>
  </si>
  <si>
    <t>Becomes Skyline Drive. Becomes Ina.</t>
  </si>
  <si>
    <t>R (N) at light on Oracle Rd</t>
  </si>
  <si>
    <t>L (W) on Calle Concordia</t>
  </si>
  <si>
    <t>R (N) on La Canada</t>
  </si>
  <si>
    <t>L (W) on Naranja</t>
  </si>
  <si>
    <t>R (N) on La Cholla</t>
  </si>
  <si>
    <t>L (W) on Moore Rd</t>
  </si>
  <si>
    <t>L (S) on Thornydale</t>
  </si>
  <si>
    <t>R (W) at light on Tangerine</t>
  </si>
  <si>
    <t>R into Bashas at Dove Mountain Rd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</si>
</sst>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General"/>
    <numFmt numFmtId="167" formatCode="0.0"/>
    <numFmt numFmtId="168" formatCode="0.0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4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 horizontal="centerContinuous"/>
    </xf>
    <xf numFmtId="164" fontId="0" fillId="0" borderId="0" xfId="0" applyNumberFormat="1" applyFont="1" applyAlignment="1">
      <alignment horizontal="centerContinuous"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164" fontId="0" fillId="0" borderId="1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Continuous"/>
    </xf>
    <xf numFmtId="164" fontId="0" fillId="0" borderId="3" xfId="0" applyNumberFormat="1" applyFont="1" applyAlignment="1">
      <alignment/>
    </xf>
    <xf numFmtId="164" fontId="0" fillId="0" borderId="3" xfId="0" applyNumberFormat="1" applyFont="1" applyAlignment="1">
      <alignment horizontal="centerContinuous" wrapText="1"/>
    </xf>
    <xf numFmtId="164" fontId="0" fillId="0" borderId="2" xfId="0" applyNumberFormat="1" applyFont="1" applyAlignment="1">
      <alignment horizontal="center" vertical="top"/>
    </xf>
    <xf numFmtId="164" fontId="0" fillId="0" borderId="2" xfId="0" applyNumberFormat="1" applyFont="1" applyAlignment="1">
      <alignment wrapText="1"/>
    </xf>
    <xf numFmtId="167" fontId="0" fillId="0" borderId="0" xfId="0" applyNumberFormat="1" applyFont="1" applyAlignment="1">
      <alignment horizontal="center" vertical="top"/>
    </xf>
    <xf numFmtId="167" fontId="0" fillId="0" borderId="0" xfId="0" applyNumberFormat="1" applyFont="1" applyAlignment="1">
      <alignment horizontal="center" wrapText="1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vertical="top" wrapText="1"/>
    </xf>
    <xf numFmtId="167" fontId="0" fillId="0" borderId="0" xfId="0" applyNumberFormat="1" applyFont="1" applyAlignment="1">
      <alignment/>
    </xf>
    <xf numFmtId="167" fontId="0" fillId="0" borderId="1" xfId="0" applyNumberFormat="1" applyFont="1" applyAlignment="1">
      <alignment horizontal="centerContinuous" vertical="top" wrapText="1"/>
    </xf>
    <xf numFmtId="167" fontId="0" fillId="0" borderId="2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 horizontal="centerContinuous" vertical="top"/>
    </xf>
    <xf numFmtId="164" fontId="0" fillId="0" borderId="3" xfId="0" applyNumberFormat="1" applyFont="1" applyAlignment="1">
      <alignment wrapText="1"/>
    </xf>
    <xf numFmtId="164" fontId="0" fillId="0" borderId="0" xfId="0" applyNumberFormat="1" applyFont="1" applyAlignment="1">
      <alignment/>
    </xf>
    <xf numFmtId="167" fontId="0" fillId="0" borderId="3" xfId="0" applyNumberFormat="1" applyFont="1" applyAlignment="1">
      <alignment horizontal="centerContinuous" vertical="top" wrapText="1"/>
    </xf>
    <xf numFmtId="167" fontId="0" fillId="0" borderId="0" xfId="0" applyNumberFormat="1" applyFont="1" applyAlignment="1">
      <alignment horizontal="centerContinuous" vertical="top"/>
    </xf>
    <xf numFmtId="164" fontId="0" fillId="0" borderId="0" xfId="0" applyNumberFormat="1" applyFont="1" applyAlignment="1">
      <alignment horizontal="centerContinuous" vertical="top"/>
    </xf>
    <xf numFmtId="167" fontId="0" fillId="0" borderId="3" xfId="0" applyNumberFormat="1" applyFont="1" applyAlignment="1">
      <alignment horizontal="centerContinuous" vertical="top"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 vertical="top" wrapText="1"/>
    </xf>
    <xf numFmtId="164" fontId="0" fillId="0" borderId="2" xfId="0" applyNumberFormat="1" applyFont="1" applyAlignment="1">
      <alignment horizontal="centerContinuous" wrapText="1"/>
    </xf>
    <xf numFmtId="164" fontId="0" fillId="0" borderId="0" xfId="0" applyNumberFormat="1" applyFont="1" applyAlignment="1">
      <alignment horizontal="centerContinuous" wrapText="1"/>
    </xf>
    <xf numFmtId="164" fontId="5" fillId="0" borderId="2" xfId="0" applyNumberFormat="1" applyFont="1" applyAlignment="1">
      <alignment horizontal="centerContinuous" wrapText="1"/>
    </xf>
    <xf numFmtId="164" fontId="5" fillId="0" borderId="0" xfId="0" applyNumberFormat="1" applyFont="1" applyAlignment="1">
      <alignment horizontal="centerContinuous" wrapText="1"/>
    </xf>
    <xf numFmtId="164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defaultGridColor="0" zoomScale="87" zoomScaleNormal="87" colorId="22" workbookViewId="0" topLeftCell="A1">
      <pane topLeftCell="A1" activePane="topLeft" state="split"/>
      <selection pane="topLeft" activeCell="E2" sqref="E2"/>
    </sheetView>
  </sheetViews>
  <sheetFormatPr defaultColWidth="8.88671875" defaultRowHeight="15"/>
  <cols>
    <col min="1" max="1" width="2.6640625" style="1" customWidth="1"/>
    <col min="2" max="2" width="6.6640625" style="1" customWidth="1"/>
    <col min="3" max="3" width="5.6640625" style="1" customWidth="1"/>
    <col min="4" max="4" width="6.6640625" style="1" customWidth="1"/>
    <col min="5" max="5" width="36.6640625" style="1" customWidth="1"/>
    <col min="6" max="6" width="2.6640625" style="1" customWidth="1"/>
    <col min="7" max="256" width="9.6640625" style="1" customWidth="1"/>
  </cols>
  <sheetData>
    <row r="1" spans="1:7" ht="27.75">
      <c r="A1" s="2" t="s">
        <v>0</v>
      </c>
      <c r="B1" s="3"/>
      <c r="C1" s="3"/>
      <c r="D1" s="3"/>
      <c r="E1" s="3"/>
      <c r="F1" s="3"/>
      <c r="G1" s="3"/>
    </row>
    <row r="2" spans="1:5" ht="27.75">
      <c r="A2" s="4" t="s">
        <v>1</v>
      </c>
      <c r="B2" s="3"/>
      <c r="C2" s="3"/>
      <c r="D2" s="3"/>
      <c r="E2" s="3"/>
    </row>
    <row r="3" spans="1:7" ht="13.5">
      <c r="A3" s="5"/>
      <c r="B3" s="6" t="s">
        <v>2</v>
      </c>
      <c r="C3" s="6"/>
      <c r="D3" s="6"/>
      <c r="E3" s="7"/>
      <c r="F3" s="8"/>
      <c r="G3" s="9"/>
    </row>
    <row r="4" spans="1:7" ht="13.5">
      <c r="A4" s="9"/>
      <c r="B4" s="10" t="s">
        <v>3</v>
      </c>
      <c r="C4" s="10"/>
      <c r="D4" s="10"/>
      <c r="E4" s="11"/>
      <c r="F4" s="12"/>
      <c r="G4" s="9"/>
    </row>
    <row r="5" spans="1:7" ht="13.5">
      <c r="A5" s="9"/>
      <c r="B5" s="10" t="s">
        <v>4</v>
      </c>
      <c r="C5" s="10"/>
      <c r="D5" s="10"/>
      <c r="E5" s="11"/>
      <c r="F5" s="12"/>
      <c r="G5" s="9"/>
    </row>
    <row r="6" spans="1:7" ht="13.5">
      <c r="A6" s="9"/>
      <c r="B6" s="13" t="s">
        <v>5</v>
      </c>
      <c r="C6" s="14" t="s">
        <v>24</v>
      </c>
      <c r="D6" s="14" t="s">
        <v>25</v>
      </c>
      <c r="E6" s="15"/>
      <c r="G6" s="9"/>
    </row>
    <row r="7" spans="1:7" ht="13.5">
      <c r="A7" s="9"/>
      <c r="B7" s="16" t="s">
        <v>6</v>
      </c>
      <c r="C7" s="17"/>
      <c r="D7" s="17"/>
      <c r="E7" s="17"/>
      <c r="F7" s="18"/>
      <c r="G7" s="9"/>
    </row>
    <row r="8" spans="1:7" ht="13.5">
      <c r="A8" s="9"/>
      <c r="B8" s="19" t="s">
        <v>7</v>
      </c>
      <c r="C8" s="11"/>
      <c r="D8" s="11"/>
      <c r="E8" s="11"/>
      <c r="F8" s="18"/>
      <c r="G8" s="9"/>
    </row>
    <row r="9" spans="1:7" ht="13.5">
      <c r="A9" s="9"/>
      <c r="B9" s="20"/>
      <c r="C9" s="21"/>
      <c r="D9" s="21"/>
      <c r="E9" s="21" t="s">
        <v>26</v>
      </c>
      <c r="G9" s="9"/>
    </row>
    <row r="10" spans="1:7" ht="13.5">
      <c r="A10" s="9"/>
      <c r="B10" s="22">
        <v>0.1</v>
      </c>
      <c r="C10" s="23">
        <f>B10</f>
        <v>0.1</v>
      </c>
      <c r="D10" s="23">
        <f>B10</f>
        <v>0.1</v>
      </c>
      <c r="E10" s="15" t="s">
        <v>27</v>
      </c>
      <c r="G10" s="9"/>
    </row>
    <row r="11" spans="1:7" ht="13.5">
      <c r="A11" s="9"/>
      <c r="B11" s="22">
        <v>2</v>
      </c>
      <c r="C11" s="23">
        <f>C10+B11</f>
        <v>2.1</v>
      </c>
      <c r="D11" s="23">
        <f>D10+B11</f>
        <v>2.1</v>
      </c>
      <c r="E11" s="15" t="s">
        <v>28</v>
      </c>
      <c r="G11" s="9"/>
    </row>
    <row r="12" spans="1:7" ht="13.5">
      <c r="A12" s="9"/>
      <c r="B12" s="22">
        <v>1</v>
      </c>
      <c r="C12" s="23">
        <f>C11+B12</f>
        <v>3.1</v>
      </c>
      <c r="D12" s="23">
        <f>D11+B12</f>
        <v>3.1</v>
      </c>
      <c r="E12" s="15" t="s">
        <v>29</v>
      </c>
      <c r="G12" s="9"/>
    </row>
    <row r="13" spans="1:7" ht="13.5">
      <c r="A13" s="9"/>
      <c r="B13" s="22">
        <v>2</v>
      </c>
      <c r="C13" s="23">
        <f>C12+B13</f>
        <v>5.1</v>
      </c>
      <c r="D13" s="23">
        <f>D12+B13</f>
        <v>5.1</v>
      </c>
      <c r="E13" s="15" t="s">
        <v>30</v>
      </c>
      <c r="G13" s="9"/>
    </row>
    <row r="14" spans="1:7" ht="13.5">
      <c r="A14" s="9"/>
      <c r="B14" s="22">
        <v>1.9</v>
      </c>
      <c r="C14" s="23">
        <f>C13+B14</f>
        <v>7</v>
      </c>
      <c r="D14" s="23">
        <f>D13+B14</f>
        <v>7</v>
      </c>
      <c r="E14" s="15" t="s">
        <v>31</v>
      </c>
      <c r="G14" s="9"/>
    </row>
    <row r="15" spans="1:7" ht="13.5">
      <c r="A15" s="9"/>
      <c r="B15" s="22">
        <v>1.2</v>
      </c>
      <c r="C15" s="23">
        <f>C14+B15</f>
        <v>8.2</v>
      </c>
      <c r="D15" s="23">
        <f>D14+B15</f>
        <v>8.2</v>
      </c>
      <c r="E15" s="15" t="s">
        <v>32</v>
      </c>
      <c r="G15" s="9"/>
    </row>
    <row r="16" spans="1:7" ht="13.5">
      <c r="A16" s="9"/>
      <c r="B16" s="22">
        <v>2.6</v>
      </c>
      <c r="C16" s="23">
        <f>C15+B16</f>
        <v>10.799999999999999</v>
      </c>
      <c r="D16" s="23">
        <f>D15+B16</f>
        <v>10.799999999999999</v>
      </c>
      <c r="E16" s="15" t="s">
        <v>33</v>
      </c>
      <c r="G16" s="9"/>
    </row>
    <row r="17" spans="1:7" ht="13.5">
      <c r="A17" s="9"/>
      <c r="B17" s="22">
        <v>1.7</v>
      </c>
      <c r="C17" s="23">
        <f>C16+B17</f>
        <v>12.499999999999998</v>
      </c>
      <c r="D17" s="23">
        <f>D16+B17</f>
        <v>12.499999999999998</v>
      </c>
      <c r="E17" s="24" t="s">
        <v>34</v>
      </c>
      <c r="G17" s="9"/>
    </row>
    <row r="18" spans="1:7" ht="27.75">
      <c r="A18" s="9"/>
      <c r="B18" s="22">
        <v>2.6</v>
      </c>
      <c r="C18" s="22">
        <f>C17+B18</f>
        <v>15.099999999999998</v>
      </c>
      <c r="D18" s="22">
        <f>D17+B18</f>
        <v>15.099999999999998</v>
      </c>
      <c r="E18" s="25" t="s">
        <v>35</v>
      </c>
      <c r="G18" s="9"/>
    </row>
    <row r="19" spans="1:7" ht="27.75">
      <c r="A19" s="9"/>
      <c r="B19" s="22" t="s">
        <v>8</v>
      </c>
      <c r="C19" s="22" t="s">
        <v>8</v>
      </c>
      <c r="D19" s="22" t="s">
        <v>8</v>
      </c>
      <c r="E19" s="25" t="s">
        <v>36</v>
      </c>
      <c r="G19" s="9"/>
    </row>
    <row r="20" spans="1:7" ht="27.75">
      <c r="A20" s="9"/>
      <c r="B20" s="22">
        <v>10</v>
      </c>
      <c r="C20" s="22">
        <f>C18+B20</f>
        <v>25.099999999999998</v>
      </c>
      <c r="D20" s="22">
        <f>D18+B20</f>
        <v>25.099999999999998</v>
      </c>
      <c r="E20" s="25" t="s">
        <v>37</v>
      </c>
      <c r="G20" s="9"/>
    </row>
    <row r="21" spans="1:7" ht="54.75">
      <c r="A21" s="9"/>
      <c r="B21" s="22" t="s">
        <v>9</v>
      </c>
      <c r="C21" s="22"/>
      <c r="D21" s="22"/>
      <c r="E21" s="25" t="s">
        <v>38</v>
      </c>
      <c r="G21" s="9"/>
    </row>
    <row r="22" spans="1:7" ht="27.75">
      <c r="A22" s="9"/>
      <c r="B22" s="22">
        <v>2.33</v>
      </c>
      <c r="C22" s="22">
        <f>C20+B22</f>
        <v>27.43</v>
      </c>
      <c r="D22" s="22">
        <f>D20+B22</f>
        <v>27.43</v>
      </c>
      <c r="E22" s="25" t="s">
        <v>39</v>
      </c>
      <c r="G22" s="9"/>
    </row>
    <row r="23" spans="1:7" ht="27.75">
      <c r="A23" s="9"/>
      <c r="B23" s="22">
        <f>22.3-20.3</f>
        <v>2</v>
      </c>
      <c r="C23" s="22">
        <f>C22+B23</f>
        <v>29.43</v>
      </c>
      <c r="D23" s="22">
        <f>D22+B23</f>
        <v>29.43</v>
      </c>
      <c r="E23" s="25" t="s">
        <v>40</v>
      </c>
      <c r="G23" s="9"/>
    </row>
    <row r="24" spans="1:7" ht="27.75">
      <c r="A24" s="9"/>
      <c r="B24" s="22" t="s">
        <v>10</v>
      </c>
      <c r="C24" s="22"/>
      <c r="D24" s="22"/>
      <c r="E24" s="25" t="s">
        <v>41</v>
      </c>
      <c r="G24" s="9"/>
    </row>
    <row r="25" spans="1:7" ht="27.75">
      <c r="A25" s="9"/>
      <c r="B25" s="22" t="s">
        <v>10</v>
      </c>
      <c r="C25" s="22"/>
      <c r="D25" s="22"/>
      <c r="E25" s="25" t="s">
        <v>42</v>
      </c>
      <c r="G25" s="9"/>
    </row>
    <row r="26" spans="1:7" ht="27.75">
      <c r="A26" s="9"/>
      <c r="B26" s="22">
        <v>2.65</v>
      </c>
      <c r="C26" s="22">
        <f>C23+B26</f>
        <v>32.08</v>
      </c>
      <c r="D26" s="22">
        <f>D23+B26</f>
        <v>32.08</v>
      </c>
      <c r="E26" s="25" t="s">
        <v>43</v>
      </c>
      <c r="G26" s="9"/>
    </row>
    <row r="27" spans="1:7" ht="13.5">
      <c r="A27" s="9"/>
      <c r="B27" s="22" t="s">
        <v>8</v>
      </c>
      <c r="C27" s="22" t="s">
        <v>8</v>
      </c>
      <c r="D27" s="22" t="s">
        <v>8</v>
      </c>
      <c r="E27" s="24" t="s">
        <v>44</v>
      </c>
      <c r="F27" s="26"/>
      <c r="G27" s="9"/>
    </row>
    <row r="28" spans="1:7" ht="27.75">
      <c r="A28" s="9"/>
      <c r="B28" s="27" t="s">
        <v>11</v>
      </c>
      <c r="C28" s="28"/>
      <c r="D28" s="28"/>
      <c r="E28" s="29"/>
      <c r="F28" s="30"/>
      <c r="G28" s="31" t="s">
        <v>8</v>
      </c>
    </row>
    <row r="29" spans="1:7" ht="13.5">
      <c r="A29" s="9"/>
      <c r="B29" s="32" t="s">
        <v>12</v>
      </c>
      <c r="C29" s="33"/>
      <c r="D29" s="33"/>
      <c r="E29" s="34"/>
      <c r="F29" s="30"/>
      <c r="G29" s="9"/>
    </row>
    <row r="30" spans="1:7" ht="13.5">
      <c r="A30" s="9"/>
      <c r="B30" s="19" t="s">
        <v>13</v>
      </c>
      <c r="C30" s="33"/>
      <c r="D30" s="33"/>
      <c r="E30" s="34"/>
      <c r="F30" s="30"/>
      <c r="G30" s="9"/>
    </row>
    <row r="31" spans="1:7" ht="13.5">
      <c r="A31" s="9"/>
      <c r="B31" s="35" t="s">
        <v>14</v>
      </c>
      <c r="C31" s="33"/>
      <c r="D31" s="33"/>
      <c r="E31" s="34"/>
      <c r="F31" s="18"/>
      <c r="G31" s="9"/>
    </row>
    <row r="32" spans="1:7" ht="13.5">
      <c r="A32" s="9"/>
      <c r="B32" s="36"/>
      <c r="C32" s="36"/>
      <c r="D32" s="36"/>
      <c r="E32" s="37" t="s">
        <v>45</v>
      </c>
      <c r="G32" s="9"/>
    </row>
    <row r="33" spans="1:7" ht="13.5">
      <c r="A33" s="9"/>
      <c r="B33" s="22">
        <f>2468/5280</f>
        <v>0.4674242424242424</v>
      </c>
      <c r="C33" s="22">
        <f>B33</f>
        <v>0.4674242424242424</v>
      </c>
      <c r="D33" s="22">
        <f>D26+B33</f>
        <v>32.54742424242424</v>
      </c>
      <c r="E33" s="25" t="s">
        <v>46</v>
      </c>
      <c r="G33" s="9"/>
    </row>
    <row r="34" spans="1:7" ht="13.5">
      <c r="A34" s="9"/>
      <c r="B34" s="22">
        <f>2822/5280</f>
        <v>0.5344696969696969</v>
      </c>
      <c r="C34" s="22">
        <f>C33+B34</f>
        <v>1.0018939393939394</v>
      </c>
      <c r="D34" s="22">
        <f>D33+B34</f>
        <v>33.081893939393936</v>
      </c>
      <c r="E34" s="25" t="s">
        <v>47</v>
      </c>
      <c r="G34" s="9"/>
    </row>
    <row r="35" spans="1:7" ht="13.5">
      <c r="A35" s="9"/>
      <c r="B35" s="22">
        <f>2350/5280</f>
        <v>0.44507575757575757</v>
      </c>
      <c r="C35" s="22">
        <f>C34+B35</f>
        <v>1.446969696969697</v>
      </c>
      <c r="D35" s="22">
        <f>D34+B35</f>
        <v>33.526969696969694</v>
      </c>
      <c r="E35" s="25" t="s">
        <v>48</v>
      </c>
      <c r="G35" s="9"/>
    </row>
    <row r="36" spans="1:7" ht="13.5">
      <c r="A36" s="9"/>
      <c r="B36" s="22">
        <v>1.7</v>
      </c>
      <c r="C36" s="22">
        <f>C35+B36</f>
        <v>3.146969696969697</v>
      </c>
      <c r="D36" s="22">
        <f>D35+B36</f>
        <v>35.2269696969697</v>
      </c>
      <c r="E36" s="25" t="s">
        <v>49</v>
      </c>
      <c r="G36" s="9"/>
    </row>
    <row r="37" spans="1:7" ht="13.5">
      <c r="A37" s="9"/>
      <c r="B37" s="22">
        <v>2.7</v>
      </c>
      <c r="C37" s="22">
        <f>C36+B37</f>
        <v>5.846969696969698</v>
      </c>
      <c r="D37" s="22">
        <f>D36+B37</f>
        <v>37.9269696969697</v>
      </c>
      <c r="E37" s="25" t="s">
        <v>50</v>
      </c>
      <c r="G37" s="9"/>
    </row>
    <row r="38" spans="1:7" ht="27.75">
      <c r="A38" s="9"/>
      <c r="B38" s="22">
        <f>5-3.3</f>
        <v>1.7000000000000002</v>
      </c>
      <c r="C38" s="22">
        <f>C37+B38</f>
        <v>7.546969696969698</v>
      </c>
      <c r="D38" s="22">
        <f>D37+B38</f>
        <v>39.6269696969697</v>
      </c>
      <c r="E38" s="25" t="s">
        <v>51</v>
      </c>
      <c r="G38" s="9"/>
    </row>
    <row r="39" spans="1:7" ht="13.5">
      <c r="A39" s="9"/>
      <c r="B39" s="22">
        <f>9.8-5</f>
        <v>4.800000000000001</v>
      </c>
      <c r="C39" s="22">
        <f>C38+B39</f>
        <v>12.346969696969698</v>
      </c>
      <c r="D39" s="22">
        <f>D38+B39</f>
        <v>44.42696969696971</v>
      </c>
      <c r="E39" s="25" t="s">
        <v>52</v>
      </c>
      <c r="G39" s="9"/>
    </row>
    <row r="40" spans="1:8" ht="54.75">
      <c r="A40" s="9"/>
      <c r="B40" s="22">
        <f>24-9.7</f>
        <v>14.3</v>
      </c>
      <c r="C40" s="22">
        <f>C39+B40</f>
        <v>26.6469696969697</v>
      </c>
      <c r="D40" s="22">
        <f>D39+B40</f>
        <v>58.726969696969704</v>
      </c>
      <c r="E40" s="25" t="s">
        <v>53</v>
      </c>
      <c r="F40" s="15"/>
      <c r="G40" s="9"/>
      <c r="H40" s="24" t="s">
        <v>8</v>
      </c>
    </row>
    <row r="41" spans="1:8" ht="69">
      <c r="A41" s="9"/>
      <c r="B41" s="22">
        <f>29.3-24</f>
        <v>5.300000000000001</v>
      </c>
      <c r="C41" s="22">
        <f>C40+B41</f>
        <v>31.9469696969697</v>
      </c>
      <c r="D41" s="22">
        <f>D40+B41</f>
        <v>64.0269696969697</v>
      </c>
      <c r="E41" s="25" t="s">
        <v>54</v>
      </c>
      <c r="F41" s="15"/>
      <c r="G41" s="9"/>
      <c r="H41" s="24" t="s">
        <v>8</v>
      </c>
    </row>
    <row r="42" spans="1:9" ht="13.5">
      <c r="A42" s="9"/>
      <c r="B42" s="16" t="s">
        <v>15</v>
      </c>
      <c r="C42" s="38"/>
      <c r="D42" s="38"/>
      <c r="E42" s="38"/>
      <c r="F42" s="18"/>
      <c r="G42" s="9"/>
      <c r="I42" s="24" t="s">
        <v>8</v>
      </c>
    </row>
    <row r="43" spans="1:7" ht="13.5">
      <c r="A43" s="9"/>
      <c r="B43" s="19" t="s">
        <v>16</v>
      </c>
      <c r="C43" s="39"/>
      <c r="D43" s="39"/>
      <c r="E43" s="39"/>
      <c r="F43" s="18"/>
      <c r="G43" s="31" t="s">
        <v>8</v>
      </c>
    </row>
    <row r="44" spans="1:7" ht="13.5">
      <c r="A44" s="9"/>
      <c r="B44" s="19" t="s">
        <v>17</v>
      </c>
      <c r="C44" s="39"/>
      <c r="D44" s="39"/>
      <c r="E44" s="39"/>
      <c r="F44" s="18"/>
      <c r="G44" s="31" t="s">
        <v>8</v>
      </c>
    </row>
    <row r="45" spans="1:7" ht="13.5">
      <c r="A45" s="9"/>
      <c r="B45" s="36"/>
      <c r="C45" s="36"/>
      <c r="D45" s="36"/>
      <c r="E45" s="21" t="s">
        <v>55</v>
      </c>
      <c r="G45" s="9"/>
    </row>
    <row r="46" spans="1:7" ht="27.75">
      <c r="A46" s="9"/>
      <c r="B46" s="1">
        <v>29.4</v>
      </c>
      <c r="C46" s="1">
        <f>B46</f>
        <v>29.4</v>
      </c>
      <c r="D46" s="26">
        <f>D41+B46</f>
        <v>93.4269696969697</v>
      </c>
      <c r="E46" s="15" t="s">
        <v>56</v>
      </c>
      <c r="G46" s="9"/>
    </row>
    <row r="47" spans="1:7" ht="27.75">
      <c r="A47" s="9"/>
      <c r="B47" s="27" t="s">
        <v>18</v>
      </c>
      <c r="C47" s="28"/>
      <c r="D47" s="28"/>
      <c r="E47" s="29"/>
      <c r="F47" s="18"/>
      <c r="G47" s="9"/>
    </row>
    <row r="48" spans="1:7" ht="13.5">
      <c r="A48" s="9"/>
      <c r="B48" s="19" t="s">
        <v>19</v>
      </c>
      <c r="C48" s="33"/>
      <c r="D48" s="33"/>
      <c r="E48" s="34"/>
      <c r="F48" s="18"/>
      <c r="G48" s="9"/>
    </row>
    <row r="49" spans="1:7" ht="13.5">
      <c r="A49" s="9"/>
      <c r="B49" s="35" t="s">
        <v>20</v>
      </c>
      <c r="C49" s="33"/>
      <c r="D49" s="33"/>
      <c r="E49" s="34"/>
      <c r="F49" s="18"/>
      <c r="G49" s="9"/>
    </row>
    <row r="50" spans="1:7" ht="27.75">
      <c r="A50" s="9"/>
      <c r="B50" s="36"/>
      <c r="C50" s="36"/>
      <c r="D50" s="36"/>
      <c r="E50" s="21" t="s">
        <v>57</v>
      </c>
      <c r="G50" s="9"/>
    </row>
    <row r="51" spans="1:7" ht="13.5">
      <c r="A51" s="9"/>
      <c r="B51" s="26">
        <v>2.8</v>
      </c>
      <c r="C51" s="26">
        <f>B51</f>
        <v>2.8</v>
      </c>
      <c r="D51" s="26">
        <f>D46+B51</f>
        <v>96.2269696969697</v>
      </c>
      <c r="E51" s="15" t="s">
        <v>58</v>
      </c>
      <c r="G51" s="9"/>
    </row>
    <row r="52" spans="1:7" ht="27.75">
      <c r="A52" s="9"/>
      <c r="B52" s="26">
        <v>2</v>
      </c>
      <c r="C52" s="26">
        <f>C51+B52</f>
        <v>4.8</v>
      </c>
      <c r="D52" s="26">
        <f>D51+B52</f>
        <v>98.2269696969697</v>
      </c>
      <c r="E52" s="15" t="s">
        <v>59</v>
      </c>
      <c r="G52" s="9"/>
    </row>
    <row r="53" spans="1:7" ht="13.5">
      <c r="A53" s="9"/>
      <c r="B53" s="26">
        <v>2.3</v>
      </c>
      <c r="C53" s="26">
        <f>C52+B53</f>
        <v>7.1</v>
      </c>
      <c r="D53" s="26">
        <f>D52+B53</f>
        <v>100.5269696969697</v>
      </c>
      <c r="E53" s="24" t="s">
        <v>60</v>
      </c>
      <c r="G53" s="9"/>
    </row>
    <row r="54" spans="1:7" ht="13.5">
      <c r="A54" s="9"/>
      <c r="B54" s="26"/>
      <c r="C54" s="26"/>
      <c r="D54" s="26"/>
      <c r="E54" s="15" t="s">
        <v>61</v>
      </c>
      <c r="G54" s="9"/>
    </row>
    <row r="55" spans="1:7" ht="13.5">
      <c r="A55" s="9"/>
      <c r="B55" s="26">
        <v>10</v>
      </c>
      <c r="C55" s="26">
        <f>C53+B55</f>
        <v>17.1</v>
      </c>
      <c r="D55" s="26">
        <f>D53+B55</f>
        <v>110.5269696969697</v>
      </c>
      <c r="E55" s="15" t="s">
        <v>62</v>
      </c>
      <c r="G55" s="9"/>
    </row>
    <row r="56" spans="1:7" ht="13.5">
      <c r="A56" s="9"/>
      <c r="B56" s="26">
        <v>2.6</v>
      </c>
      <c r="C56" s="26">
        <f>C55+B56</f>
        <v>19.700000000000003</v>
      </c>
      <c r="D56" s="26">
        <f>D55+B56</f>
        <v>113.1269696969697</v>
      </c>
      <c r="E56" s="15" t="s">
        <v>63</v>
      </c>
      <c r="G56" s="9"/>
    </row>
    <row r="57" spans="1:7" ht="13.5">
      <c r="A57" s="9"/>
      <c r="B57" s="26">
        <v>1.7</v>
      </c>
      <c r="C57" s="26">
        <f>C56+B57</f>
        <v>21.400000000000002</v>
      </c>
      <c r="D57" s="26">
        <f>D56+B57</f>
        <v>114.8269696969697</v>
      </c>
      <c r="E57" s="15" t="s">
        <v>64</v>
      </c>
      <c r="G57" s="9"/>
    </row>
    <row r="58" spans="1:7" ht="13.5">
      <c r="A58" s="9"/>
      <c r="B58" s="26">
        <v>2.6</v>
      </c>
      <c r="C58" s="26">
        <f>C57+B58</f>
        <v>24.000000000000004</v>
      </c>
      <c r="D58" s="26">
        <f>D57+B58</f>
        <v>117.42696969696969</v>
      </c>
      <c r="E58" s="15" t="s">
        <v>65</v>
      </c>
      <c r="G58" s="9"/>
    </row>
    <row r="59" spans="1:7" ht="13.5">
      <c r="A59" s="9"/>
      <c r="B59" s="26">
        <v>1.2</v>
      </c>
      <c r="C59" s="26">
        <f>C58+B59</f>
        <v>25.200000000000003</v>
      </c>
      <c r="D59" s="26">
        <f>D58+B59</f>
        <v>118.6269696969697</v>
      </c>
      <c r="E59" s="15" t="s">
        <v>66</v>
      </c>
      <c r="G59" s="9"/>
    </row>
    <row r="60" spans="1:7" ht="13.5">
      <c r="A60" s="9"/>
      <c r="B60" s="26">
        <v>1.9</v>
      </c>
      <c r="C60" s="26">
        <f>C59+B60</f>
        <v>27.1</v>
      </c>
      <c r="D60" s="26">
        <f>D59+B60</f>
        <v>120.5269696969697</v>
      </c>
      <c r="E60" s="15" t="s">
        <v>67</v>
      </c>
      <c r="G60" s="9"/>
    </row>
    <row r="61" spans="1:7" ht="13.5">
      <c r="A61" s="9"/>
      <c r="B61" s="26">
        <v>2</v>
      </c>
      <c r="C61" s="26">
        <f>C60+B61</f>
        <v>29.1</v>
      </c>
      <c r="D61" s="26">
        <f>D60+B61</f>
        <v>122.5269696969697</v>
      </c>
      <c r="E61" s="15" t="s">
        <v>68</v>
      </c>
      <c r="G61" s="9"/>
    </row>
    <row r="62" spans="1:7" ht="13.5">
      <c r="A62" s="9"/>
      <c r="B62" s="26">
        <v>1</v>
      </c>
      <c r="C62" s="26">
        <f>C61+B62</f>
        <v>30.1</v>
      </c>
      <c r="D62" s="26">
        <f>D61+B62</f>
        <v>123.5269696969697</v>
      </c>
      <c r="E62" s="15" t="s">
        <v>69</v>
      </c>
      <c r="G62" s="9"/>
    </row>
    <row r="63" spans="1:7" ht="13.5">
      <c r="A63" s="9"/>
      <c r="B63" s="26">
        <v>2</v>
      </c>
      <c r="C63" s="26">
        <f>C62+B63</f>
        <v>32.1</v>
      </c>
      <c r="D63" s="26">
        <f>D62+B63</f>
        <v>125.5269696969697</v>
      </c>
      <c r="E63" s="15" t="s">
        <v>70</v>
      </c>
      <c r="G63" s="9"/>
    </row>
    <row r="64" spans="1:7" ht="27.75">
      <c r="A64" s="9"/>
      <c r="B64" s="16" t="s">
        <v>21</v>
      </c>
      <c r="C64" s="38"/>
      <c r="D64" s="40"/>
      <c r="E64" s="40"/>
      <c r="F64" s="18"/>
      <c r="G64" s="9"/>
    </row>
    <row r="65" spans="1:7" ht="13.5">
      <c r="A65" s="9"/>
      <c r="B65" s="19" t="s">
        <v>22</v>
      </c>
      <c r="C65" s="39"/>
      <c r="D65" s="41"/>
      <c r="E65" s="41"/>
      <c r="F65" s="18"/>
      <c r="G65" s="9"/>
    </row>
    <row r="66" spans="1:7" ht="13.5">
      <c r="A66" s="9"/>
      <c r="B66" s="19" t="s">
        <v>23</v>
      </c>
      <c r="C66" s="39"/>
      <c r="D66" s="41"/>
      <c r="E66" s="41"/>
      <c r="F66" s="18"/>
      <c r="G66" s="9"/>
    </row>
    <row r="67" spans="1:7" ht="13.5">
      <c r="A67" s="9"/>
      <c r="B67" s="36"/>
      <c r="C67" s="36"/>
      <c r="D67" s="36"/>
      <c r="E67" s="21"/>
      <c r="G67" s="9"/>
    </row>
    <row r="68" spans="1:6" ht="13.5">
      <c r="A68" s="42"/>
      <c r="B68" s="42"/>
      <c r="C68" s="42"/>
      <c r="D68" s="43" t="s">
        <v>8</v>
      </c>
      <c r="E68" s="44"/>
      <c r="F68" s="42"/>
    </row>
    <row r="70" spans="4:5" ht="13.5">
      <c r="D70" s="26"/>
      <c r="E70" s="15"/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