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cue sheet" sheetId="1" r:id="rId1"/>
  </sheets>
  <definedNames>
    <definedName name="_xlnm.Print_Area">'cue sheet'!$A$3:$E$124</definedName>
  </definedNames>
  <calcPr calcMode="autoNoTable" fullCalcOnLoad="1" iterate="1" iterateCount="50" iterateDelta="0"/>
</workbook>
</file>

<file path=xl/sharedStrings.xml><?xml version="1.0" encoding="utf-8"?>
<sst xmlns="http://schemas.openxmlformats.org/spreadsheetml/2006/main" count="186" uniqueCount="129">
  <si>
    <t xml:space="preserve">Cue sheets will be handed out at the start of each event. This is a preliminary copy for your convenience. Make sure you use the cue sheets provided on the morning of the ride. They will be the most up to date. </t>
  </si>
  <si>
    <t xml:space="preserve">This is copyrighted material. You are welcome to use it for your personal use. Please do not re-post cue sheets to other web sites. </t>
  </si>
  <si>
    <t>2010 Arizona Brevet Series</t>
  </si>
  <si>
    <t>600 km Brevet: Tombstone</t>
  </si>
  <si>
    <t>Time Limit:  40 hour limit  Start: 5 AM</t>
  </si>
  <si>
    <t>Go</t>
  </si>
  <si>
    <t>Checkpoint #1 WalMart, Florence Blvd, Casa Grande</t>
  </si>
  <si>
    <t>Registration opens: 4 AM   Ride Starts: 5 AM</t>
  </si>
  <si>
    <t>Checkpoint #2  Circle K, Marana, AZ</t>
  </si>
  <si>
    <t>Open: 7:02    Closes: 9:36</t>
  </si>
  <si>
    <t>43 miles from start</t>
  </si>
  <si>
    <t>Checkpoint #3 Any store at the intersection of Continental &amp; I-19 (for example,McDonalds, Safeway)</t>
  </si>
  <si>
    <t>Open: 9:53  Closes: 16:04</t>
  </si>
  <si>
    <t xml:space="preserve">103 miles completed. </t>
  </si>
  <si>
    <t>Checkpoint # 4 Elgin Club, Elgin, AZ</t>
  </si>
  <si>
    <t>Open: 12:40 Sat  Closes:  22:08 Sat</t>
  </si>
  <si>
    <t>159.5 miles completed; Volunteer staffed - food and water available. Your drop bags are here.</t>
  </si>
  <si>
    <t>Checkpoint # 5 Circle K, Tombstone, AZ</t>
  </si>
  <si>
    <t>corner of Bruce and Sumner (Hwy 80); store open 24 hours</t>
  </si>
  <si>
    <t>Open: 14:23 Sat  Closes:1:48 Sun</t>
  </si>
  <si>
    <t>193.7 miles completed.</t>
  </si>
  <si>
    <t xml:space="preserve"> </t>
  </si>
  <si>
    <t>Checkpoint #6 Elgin Club</t>
  </si>
  <si>
    <t>Open: 16:06 Sat  Closes: 5:28 Sun</t>
  </si>
  <si>
    <t>228 miles completed. Volunteered staff. Dinner &amp; sleep stop.</t>
  </si>
  <si>
    <t>&lt;0.1</t>
  </si>
  <si>
    <t>Checkpoint #7  Circle K or Diamond Shamrock, corner of Mission &amp; Drexel</t>
  </si>
  <si>
    <t>Open:  19:46 Sat  Close: 12:56 Sun</t>
  </si>
  <si>
    <t>298 miles completed; Stores open 24 hrs.</t>
  </si>
  <si>
    <t>Checkpoint #8  Circle K in Marana; open 24 hours</t>
  </si>
  <si>
    <t>Open:  21:34 Sat  Close: 16:32 Sun</t>
  </si>
  <si>
    <t>331 miles completed</t>
  </si>
  <si>
    <t>Checkpoint #9 Wal Mart, Florence Blvd, Casa Grande</t>
  </si>
  <si>
    <t xml:space="preserve">Open: 23:48 Sat  Closes:  21:00 Sun </t>
  </si>
  <si>
    <t>374.6 completed</t>
  </si>
  <si>
    <t xml:space="preserve">  </t>
  </si>
  <si>
    <t>Leg</t>
  </si>
  <si>
    <t>Cum</t>
  </si>
  <si>
    <t>Directions</t>
  </si>
  <si>
    <t>L (S) out of parking lot onto Arizola.</t>
  </si>
  <si>
    <t>L (E) onto E Main St. Becomes Jimmy Kerr Blvd. In Eloy becomes Frontier St.</t>
  </si>
  <si>
    <t>Go under I-10.</t>
  </si>
  <si>
    <t>L (N) onto SR 87 to Coolidge. (If you cross over I-10, you went too far.)</t>
  </si>
  <si>
    <t>At stop sign, cross SR 87 to Milligan St</t>
  </si>
  <si>
    <t>R (S) on Vail Rd.  Becomes Picacho Blvd.</t>
  </si>
  <si>
    <t>At end, L (S) onto Frontage Road AKA Camino Adelante</t>
  </si>
  <si>
    <t>R (W) under I-10. Sign says 'Marana Rd'.</t>
  </si>
  <si>
    <t>R (W) on W Marana Rd (in front of Circle K). Sometimes called Trico Marana Rd.</t>
  </si>
  <si>
    <t>L (W) out of checkpoint onto Marana Rd</t>
  </si>
  <si>
    <t>L (S) on Sanders Rd.</t>
  </si>
  <si>
    <t>At end L (E) Avra Valley Rd</t>
  </si>
  <si>
    <t>R (S) Sandario Rd</t>
  </si>
  <si>
    <t>L (SE) on Mile Wide Rd. Becomes Kinney Rd.</t>
  </si>
  <si>
    <t>Bear R to stay on Kinney Rd. Don't go to Gates Pass.</t>
  </si>
  <si>
    <t>Straight at light to stay on Kinney Rd. Cross Ajo Way. FOOD: McDonalds on left.</t>
  </si>
  <si>
    <t>1st L after Circle K onto Calle Don Miguel</t>
  </si>
  <si>
    <t>R (S) at end on Camino de Oeste</t>
  </si>
  <si>
    <t>At stop sign, L (E) on W Irvington.</t>
  </si>
  <si>
    <t>At light R (S) on Mission Road.</t>
  </si>
  <si>
    <t>Circle K - Check water - no services next 30 miles. Not an official checkpoint</t>
  </si>
  <si>
    <t>At end, L (E) on Duval Mine Rd</t>
  </si>
  <si>
    <t>R (E) on W Continental Rd</t>
  </si>
  <si>
    <t>L at light into the Shopping Center or R into the convenience store. (If you get to I-19 you went too far.)</t>
  </si>
  <si>
    <t>Open checkpoint: Choose your poison. Collect receipt.</t>
  </si>
  <si>
    <t>Leave the checkpoint and continue on your way.</t>
  </si>
  <si>
    <t>Go under I-19. Becomes E. Continental Rd. Becomes Old Nogales Hwy.</t>
  </si>
  <si>
    <t xml:space="preserve"> R (N) at stop sign on Nogales Hwy (Bus. 19)</t>
  </si>
  <si>
    <t>R (E) on Sahuarita Rd</t>
  </si>
  <si>
    <t>Cross Houghton Rd at stop signs. CHECK WATER. No services next 28 miles.  Road Runner Market on corner. Open 5:30 am to midnight.</t>
  </si>
  <si>
    <t>At end, R (S) on SR 83. (May be unmarked)</t>
  </si>
  <si>
    <t>FYI: Secret water stash is at this intersection - straight ahead of you across the road behind the guard rail. Water jugs will be there Saturday night for sleepless riders.</t>
  </si>
  <si>
    <t>Straight at light to stay on SR 83. Food and water at convenience stores.</t>
  </si>
  <si>
    <t>Bear R to stay on SR 83. Don't miss this turn!!! Yellow &amp; black arrows point the way to the right. Don't get on Lower Elgin Rd. If you're on dirt road you went the wrong way.</t>
  </si>
  <si>
    <t>L on Elgin Rd</t>
  </si>
  <si>
    <t>Bear L to stay on Elgin Rd</t>
  </si>
  <si>
    <t>R up dirt road immediately after the Village of Elgin Winery. Sharp hill and loose stones. You may have to walk.</t>
  </si>
  <si>
    <t>Elgin Club is a beige and brick building.</t>
  </si>
  <si>
    <t>Go down the dirt driveway down the hill behind the Elgin Club.</t>
  </si>
  <si>
    <t>R out of the driveway but stay left and go over the one lane bridge. This is Elgin Rd</t>
  </si>
  <si>
    <t>R (W) at end onto SR 82 towards Tombstone.</t>
  </si>
  <si>
    <t>Cross SR 90 at Mustang Corner. Shell Food Mart open 24 hrs.</t>
  </si>
  <si>
    <t>At end, R (S) on SR 80.</t>
  </si>
  <si>
    <t>L into Circle K checkpoint.</t>
  </si>
  <si>
    <t xml:space="preserve">If you don't want to go to Tombstone, skip this next part and go back the way you came. To go directly  to the next checkpoint back in Elgin, R (N) out of the checkpoint. </t>
  </si>
  <si>
    <t>Tour of Tombstone</t>
  </si>
  <si>
    <t>If you're taking the optional tour through Tombstone, go L (S) out of the Circle K checkpoint and continue on SR 80. Becomes Fremont St</t>
  </si>
  <si>
    <t xml:space="preserve"> R (S) on South 1st Street.</t>
  </si>
  <si>
    <t>Go 1 block. L (E) on E Allen St. Go slow! Gun fighters and outlaws may be present. Sign says 'Road Closed'. If you're riding, be mindful of horses.</t>
  </si>
  <si>
    <t>L (N) at the Bird Cage Theater (5th Street)</t>
  </si>
  <si>
    <t>L (W) on SR 80, also called Fremont St.</t>
  </si>
  <si>
    <t>You're back on the Circle K. Reset your cycle computer for the trip back to Elgin.</t>
  </si>
  <si>
    <t>At this point everyone has left the Circle K behind and to their right. Everyone is heading north on SR 80 back to Elgin and Sonoita.</t>
  </si>
  <si>
    <t>L (W) on SR 82.</t>
  </si>
  <si>
    <t>Cross SR 90 at Mustang Corner. FOOD: Shell Food Mart. Open 24 hours.</t>
  </si>
  <si>
    <t>Sign says 'Tourist Attraction Winery' Another sign points left to Elgin. Turn L (W) on Upper Elgin Rd. (Don't miss this turn!!!)</t>
  </si>
  <si>
    <t>L  after the one lane bridge onto the dirt driveway. Go up the hill to the Elgin Club.</t>
  </si>
  <si>
    <t>Take the dirt driveway down the hill behind the Elgin Club.</t>
  </si>
  <si>
    <t>L at the end of the driveway onto Elgin Rd and go past the Village of Elgin Winery. Then bear left to stay on Elgin Rd. (Don't take Lower Elgin Rd.)</t>
  </si>
  <si>
    <t>R (N) at end onto SR Hwy 83.</t>
  </si>
  <si>
    <t>Go straight to stay on SR Hwy 83.</t>
  </si>
  <si>
    <t>After mile post 55, L (W) on Sahuarita Rd. Sign points left to Sahuarita. (Don't miss this turn!!)</t>
  </si>
  <si>
    <t>Secret water stash is at this intersection - on your R before you make the turn. Water is behind the guard rail.</t>
  </si>
  <si>
    <t>FOOD: Road Runner Market at Houghton Rd. Open 5:30 am - midnight on Saturday and 5:30 am to 11 pm on Sunday</t>
  </si>
  <si>
    <t>Cross Old Nogales Hwy</t>
  </si>
  <si>
    <t>Cross over Interstate I-19. Becomes Helmet Peak Rd.</t>
  </si>
  <si>
    <t>R (N) on Mission at the top of the hill.</t>
  </si>
  <si>
    <t>L or R into convenience store checkpoint.</t>
  </si>
  <si>
    <t>Get back and Mission and continue to head north.</t>
  </si>
  <si>
    <t>L (W) on Irvington</t>
  </si>
  <si>
    <t>R (N) on Camino de Oste</t>
  </si>
  <si>
    <t>L (W) on Calle Don Miguel</t>
  </si>
  <si>
    <t>At end R (N) on Kinney (Circle K on corner)</t>
  </si>
  <si>
    <t>Cross Ajo Way (SR 86 S). Becomes Kinney</t>
  </si>
  <si>
    <t>Bear L to stay on Kinney Rd. Don't go to Gates Pass.</t>
  </si>
  <si>
    <t>Bear L onto Mile Wide Rd</t>
  </si>
  <si>
    <t>R (N) on Sandario Rd</t>
  </si>
  <si>
    <t>L (W) on Avra Valley Rd</t>
  </si>
  <si>
    <t>R (N) on Sanders Rd</t>
  </si>
  <si>
    <t>R (E) on Trico-Marana road</t>
  </si>
  <si>
    <t>Right into checkpoint</t>
  </si>
  <si>
    <t>Leave the checkpoint the way you came. R onto W Marana Rd. Then immediate L (E) at the stop sign on Sandario. Go under I-10.</t>
  </si>
  <si>
    <t>2nd L (N) onto East Frontage Rd before the RR tracks. (I-10 should now be on your left.)</t>
  </si>
  <si>
    <t>FOOD: Dairy Queen at Picacho Peak. Restaurant and Gift Shop bathroom open only until 6 pm.</t>
  </si>
  <si>
    <t>R (E) on Picacho Blvd and cross the RR tracks. Becomes Vail Rd</t>
  </si>
  <si>
    <t>L (W) at end onto Milligan</t>
  </si>
  <si>
    <t>Cross SR 87 and straight on to Eloy. Becomes Frontier Street in Eloy, and Jimmy Kerr Blvd in Casa Grande.</t>
  </si>
  <si>
    <t>R (N) on Arizola</t>
  </si>
  <si>
    <t>R (W) into Wal Mart before the light.</t>
  </si>
  <si>
    <t>Susan's cell 520-450-1335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</si>
</sst>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General"/>
    <numFmt numFmtId="166" formatCode="General"/>
    <numFmt numFmtId="167" formatCode="0.0"/>
    <numFmt numFmtId="168" formatCode="0"/>
    <numFmt numFmtId="169" formatCode="0"/>
    <numFmt numFmtId="170" formatCode="0.0"/>
    <numFmt numFmtId="171" formatCode="0.00"/>
    <numFmt numFmtId="172" formatCode="h:mm AM/PM"/>
    <numFmt numFmtId="173" formatCode="h:mm"/>
  </numFmts>
  <fonts count="8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sz val="10"/>
      <name val="Arial"/>
      <family val="0"/>
    </font>
    <font>
      <sz val="12"/>
      <color indexed="8"/>
      <name val="Arial"/>
      <family val="0"/>
    </font>
    <font>
      <sz val="12"/>
      <color indexed="10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dotted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dotted">
        <color indexed="8"/>
      </left>
      <right>
        <color indexed="63"/>
      </right>
      <top>
        <color indexed="63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>
        <color indexed="63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>
        <color indexed="63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 horizontal="centerContinuous" wrapText="1"/>
    </xf>
    <xf numFmtId="164" fontId="0" fillId="0" borderId="0" xfId="0" applyNumberFormat="1" applyFont="1" applyAlignment="1">
      <alignment horizontal="centerContinuous"/>
    </xf>
    <xf numFmtId="167" fontId="4" fillId="0" borderId="0" xfId="0" applyNumberFormat="1" applyFont="1" applyAlignment="1">
      <alignment horizontal="centerContinuous" vertical="center" wrapText="1"/>
    </xf>
    <xf numFmtId="167" fontId="4" fillId="0" borderId="0" xfId="0" applyNumberFormat="1" applyFont="1" applyAlignment="1">
      <alignment horizontal="centerContinuous" vertical="center" wrapText="1"/>
    </xf>
    <xf numFmtId="164" fontId="4" fillId="0" borderId="0" xfId="0" applyNumberFormat="1" applyFont="1" applyAlignment="1">
      <alignment horizontal="centerContinuous" vertical="top" wrapText="1"/>
    </xf>
    <xf numFmtId="164" fontId="0" fillId="0" borderId="0" xfId="0" applyNumberFormat="1" applyFont="1" applyAlignment="1">
      <alignment/>
    </xf>
    <xf numFmtId="168" fontId="5" fillId="0" borderId="0" xfId="0" applyNumberFormat="1" applyFont="1" applyAlignment="1">
      <alignment horizontal="centerContinuous" wrapText="1"/>
    </xf>
    <xf numFmtId="164" fontId="0" fillId="0" borderId="0" xfId="0" applyNumberFormat="1" applyFont="1" applyAlignment="1">
      <alignment horizontal="centerContinuous"/>
    </xf>
    <xf numFmtId="167" fontId="4" fillId="0" borderId="0" xfId="0" applyNumberFormat="1" applyFont="1" applyAlignment="1">
      <alignment horizontal="centerContinuous" vertical="center" wrapText="1"/>
    </xf>
    <xf numFmtId="167" fontId="4" fillId="0" borderId="0" xfId="0" applyNumberFormat="1" applyFont="1" applyAlignment="1">
      <alignment horizontal="centerContinuous" vertical="center" wrapText="1"/>
    </xf>
    <xf numFmtId="164" fontId="4" fillId="0" borderId="0" xfId="0" applyNumberFormat="1" applyFont="1" applyAlignment="1">
      <alignment horizontal="centerContinuous" vertical="top" wrapText="1"/>
    </xf>
    <xf numFmtId="164" fontId="5" fillId="0" borderId="0" xfId="0" applyNumberFormat="1" applyFont="1" applyAlignment="1">
      <alignment horizontal="center" wrapText="1"/>
    </xf>
    <xf numFmtId="168" fontId="5" fillId="0" borderId="0" xfId="0" applyNumberFormat="1" applyFont="1" applyAlignment="1">
      <alignment horizontal="center" wrapText="1"/>
    </xf>
    <xf numFmtId="167" fontId="0" fillId="0" borderId="0" xfId="0" applyNumberFormat="1" applyFont="1" applyAlignment="1">
      <alignment/>
    </xf>
    <xf numFmtId="167" fontId="0" fillId="0" borderId="0" xfId="0" applyNumberFormat="1" applyFont="1" applyAlignment="1">
      <alignment/>
    </xf>
    <xf numFmtId="164" fontId="0" fillId="0" borderId="0" xfId="0" applyNumberFormat="1" applyFont="1" applyAlignment="1">
      <alignment vertical="top" wrapText="1"/>
    </xf>
    <xf numFmtId="171" fontId="5" fillId="0" borderId="0" xfId="0" applyNumberFormat="1" applyFont="1" applyAlignment="1">
      <alignment wrapText="1"/>
    </xf>
    <xf numFmtId="168" fontId="5" fillId="0" borderId="0" xfId="0" applyNumberFormat="1" applyFont="1" applyAlignment="1">
      <alignment wrapText="1"/>
    </xf>
    <xf numFmtId="167" fontId="0" fillId="0" borderId="0" xfId="0" applyNumberFormat="1" applyFont="1" applyAlignment="1">
      <alignment/>
    </xf>
    <xf numFmtId="164" fontId="0" fillId="0" borderId="1" xfId="0" applyNumberFormat="1" applyFont="1" applyAlignment="1">
      <alignment horizontal="centerContinuous" wrapText="1"/>
    </xf>
    <xf numFmtId="164" fontId="0" fillId="0" borderId="2" xfId="0" applyNumberFormat="1" applyFont="1" applyAlignment="1">
      <alignment horizontal="centerContinuous" wrapText="1"/>
    </xf>
    <xf numFmtId="164" fontId="0" fillId="0" borderId="2" xfId="0" applyNumberFormat="1" applyFont="1" applyAlignment="1">
      <alignment horizontal="centerContinuous" vertical="top" wrapText="1"/>
    </xf>
    <xf numFmtId="164" fontId="0" fillId="0" borderId="3" xfId="0" applyNumberFormat="1" applyFont="1" applyAlignment="1">
      <alignment/>
    </xf>
    <xf numFmtId="168" fontId="0" fillId="0" borderId="0" xfId="0" applyNumberFormat="1" applyFont="1" applyAlignment="1">
      <alignment/>
    </xf>
    <xf numFmtId="164" fontId="0" fillId="0" borderId="3" xfId="0" applyNumberFormat="1" applyFont="1" applyAlignment="1">
      <alignment horizontal="centerContinuous" wrapText="1"/>
    </xf>
    <xf numFmtId="164" fontId="0" fillId="0" borderId="0" xfId="0" applyNumberFormat="1" applyFont="1" applyAlignment="1">
      <alignment horizontal="centerContinuous" wrapText="1"/>
    </xf>
    <xf numFmtId="164" fontId="0" fillId="0" borderId="0" xfId="0" applyNumberFormat="1" applyFont="1" applyAlignment="1">
      <alignment horizontal="centerContinuous" vertical="top" wrapText="1"/>
    </xf>
    <xf numFmtId="167" fontId="0" fillId="0" borderId="2" xfId="0" applyNumberFormat="1" applyFont="1" applyAlignment="1">
      <alignment horizontal="center" vertical="top"/>
    </xf>
    <xf numFmtId="167" fontId="0" fillId="0" borderId="2" xfId="0" applyNumberFormat="1" applyFont="1" applyAlignment="1">
      <alignment horizontal="center" vertical="top"/>
    </xf>
    <xf numFmtId="164" fontId="0" fillId="0" borderId="2" xfId="0" applyNumberFormat="1" applyFont="1" applyAlignment="1">
      <alignment horizontal="left" vertical="top" wrapText="1"/>
    </xf>
    <xf numFmtId="164" fontId="0" fillId="0" borderId="0" xfId="0" applyNumberFormat="1" applyFont="1" applyAlignment="1">
      <alignment horizontal="left" vertical="top"/>
    </xf>
    <xf numFmtId="168" fontId="0" fillId="0" borderId="0" xfId="0" applyNumberFormat="1" applyFont="1" applyAlignment="1">
      <alignment horizontal="left" vertical="top"/>
    </xf>
    <xf numFmtId="167" fontId="0" fillId="0" borderId="0" xfId="0" applyNumberFormat="1" applyFont="1" applyAlignment="1">
      <alignment horizontal="center" vertical="top"/>
    </xf>
    <xf numFmtId="167" fontId="0" fillId="0" borderId="0" xfId="0" applyNumberFormat="1" applyFont="1" applyAlignment="1">
      <alignment horizontal="center" vertical="top"/>
    </xf>
    <xf numFmtId="164" fontId="0" fillId="0" borderId="0" xfId="0" applyNumberFormat="1" applyFont="1" applyAlignment="1">
      <alignment horizontal="left" vertical="top" wrapText="1"/>
    </xf>
    <xf numFmtId="168" fontId="0" fillId="0" borderId="0" xfId="0" applyNumberFormat="1" applyFont="1" applyAlignment="1">
      <alignment/>
    </xf>
    <xf numFmtId="164" fontId="0" fillId="0" borderId="1" xfId="0" applyNumberFormat="1" applyFont="1" applyAlignment="1">
      <alignment horizontal="centerContinuous" vertical="top"/>
    </xf>
    <xf numFmtId="164" fontId="0" fillId="0" borderId="2" xfId="0" applyNumberFormat="1" applyFont="1" applyAlignment="1">
      <alignment horizontal="centerContinuous" vertical="top"/>
    </xf>
    <xf numFmtId="164" fontId="0" fillId="0" borderId="3" xfId="0" applyNumberFormat="1" applyFont="1" applyAlignment="1">
      <alignment horizontal="centerContinuous" vertical="center"/>
    </xf>
    <xf numFmtId="164" fontId="0" fillId="0" borderId="0" xfId="0" applyNumberFormat="1" applyFont="1" applyAlignment="1">
      <alignment horizontal="centerContinuous" vertical="top"/>
    </xf>
    <xf numFmtId="164" fontId="0" fillId="0" borderId="3" xfId="0" applyNumberFormat="1" applyFont="1" applyAlignment="1">
      <alignment horizontal="centerContinuous"/>
    </xf>
    <xf numFmtId="164" fontId="0" fillId="0" borderId="2" xfId="0" applyNumberFormat="1" applyFont="1" applyAlignment="1">
      <alignment horizontal="centerContinuous"/>
    </xf>
    <xf numFmtId="164" fontId="0" fillId="0" borderId="2" xfId="0" applyNumberFormat="1" applyFont="1" applyAlignment="1">
      <alignment horizontal="centerContinuous"/>
    </xf>
    <xf numFmtId="164" fontId="0" fillId="0" borderId="0" xfId="0" applyNumberFormat="1" applyFont="1" applyAlignment="1">
      <alignment/>
    </xf>
    <xf numFmtId="167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 vertical="top"/>
    </xf>
    <xf numFmtId="164" fontId="0" fillId="0" borderId="4" xfId="0" applyNumberFormat="1" applyFont="1" applyAlignment="1">
      <alignment horizontal="center" vertical="top"/>
    </xf>
    <xf numFmtId="167" fontId="0" fillId="0" borderId="5" xfId="0" applyNumberFormat="1" applyFont="1" applyAlignment="1">
      <alignment horizontal="center" vertical="top"/>
    </xf>
    <xf numFmtId="164" fontId="4" fillId="0" borderId="5" xfId="0" applyNumberFormat="1" applyFont="1" applyAlignment="1">
      <alignment vertical="top" wrapText="1"/>
    </xf>
    <xf numFmtId="164" fontId="0" fillId="0" borderId="6" xfId="0" applyNumberFormat="1" applyFont="1" applyAlignment="1">
      <alignment/>
    </xf>
    <xf numFmtId="167" fontId="0" fillId="0" borderId="5" xfId="0" applyNumberFormat="1" applyFont="1" applyAlignment="1">
      <alignment horizontal="center" vertical="top"/>
    </xf>
    <xf numFmtId="164" fontId="0" fillId="0" borderId="5" xfId="0" applyNumberFormat="1" applyFont="1" applyAlignment="1">
      <alignment vertical="top" wrapText="1"/>
    </xf>
    <xf numFmtId="164" fontId="0" fillId="0" borderId="1" xfId="0" applyNumberFormat="1" applyFont="1" applyAlignment="1">
      <alignment horizontal="centerContinuous" vertical="top" wrapText="1"/>
    </xf>
    <xf numFmtId="164" fontId="0" fillId="0" borderId="3" xfId="0" applyNumberFormat="1" applyFont="1" applyAlignment="1">
      <alignment horizontal="centerContinuous" vertical="top"/>
    </xf>
    <xf numFmtId="164" fontId="0" fillId="0" borderId="2" xfId="0" applyNumberFormat="1" applyFont="1" applyAlignment="1">
      <alignment vertical="top"/>
    </xf>
    <xf numFmtId="167" fontId="0" fillId="0" borderId="2" xfId="0" applyNumberFormat="1" applyFont="1" applyAlignment="1">
      <alignment vertical="top"/>
    </xf>
    <xf numFmtId="164" fontId="0" fillId="0" borderId="2" xfId="0" applyNumberFormat="1" applyFont="1" applyAlignment="1">
      <alignment vertical="top" wrapText="1"/>
    </xf>
    <xf numFmtId="167" fontId="0" fillId="0" borderId="4" xfId="0" applyNumberFormat="1" applyFont="1" applyAlignment="1">
      <alignment horizontal="center" vertical="top"/>
    </xf>
    <xf numFmtId="171" fontId="6" fillId="0" borderId="6" xfId="0" applyNumberFormat="1" applyFont="1" applyAlignment="1">
      <alignment wrapText="1"/>
    </xf>
    <xf numFmtId="168" fontId="6" fillId="0" borderId="0" xfId="0" applyNumberFormat="1" applyFont="1" applyAlignment="1">
      <alignment wrapText="1"/>
    </xf>
    <xf numFmtId="164" fontId="0" fillId="0" borderId="5" xfId="0" applyNumberFormat="1" applyFont="1" applyAlignment="1">
      <alignment horizontal="center" vertical="top"/>
    </xf>
    <xf numFmtId="164" fontId="0" fillId="0" borderId="5" xfId="0" applyNumberFormat="1" applyFont="1" applyAlignment="1">
      <alignment horizontal="left" vertical="top" wrapText="1"/>
    </xf>
    <xf numFmtId="171" fontId="6" fillId="0" borderId="0" xfId="0" applyNumberFormat="1" applyFont="1" applyAlignment="1">
      <alignment wrapText="1"/>
    </xf>
    <xf numFmtId="164" fontId="4" fillId="0" borderId="0" xfId="0" applyNumberFormat="1" applyFont="1" applyAlignment="1">
      <alignment horizontal="left" vertical="top" wrapText="1"/>
    </xf>
    <xf numFmtId="171" fontId="0" fillId="0" borderId="3" xfId="0" applyNumberFormat="1" applyFont="1" applyAlignment="1">
      <alignment wrapText="1"/>
    </xf>
    <xf numFmtId="164" fontId="0" fillId="0" borderId="3" xfId="0" applyNumberFormat="1" applyFont="1" applyAlignment="1">
      <alignment horizontal="centerContinuous" vertical="top" wrapText="1"/>
    </xf>
    <xf numFmtId="164" fontId="0" fillId="0" borderId="2" xfId="0" applyNumberFormat="1" applyFont="1" applyAlignment="1">
      <alignment horizontal="center" vertical="top"/>
    </xf>
    <xf numFmtId="164" fontId="0" fillId="0" borderId="2" xfId="0" applyNumberFormat="1" applyFont="1" applyAlignment="1">
      <alignment horizontal="center" vertical="top"/>
    </xf>
    <xf numFmtId="171" fontId="0" fillId="0" borderId="0" xfId="0" applyNumberFormat="1" applyFont="1" applyAlignment="1">
      <alignment wrapText="1"/>
    </xf>
    <xf numFmtId="164" fontId="0" fillId="0" borderId="0" xfId="0" applyNumberFormat="1" applyFont="1" applyAlignment="1">
      <alignment horizontal="center" vertical="top"/>
    </xf>
    <xf numFmtId="168" fontId="0" fillId="0" borderId="0" xfId="0" applyNumberFormat="1" applyFont="1" applyAlignment="1">
      <alignment wrapText="1"/>
    </xf>
    <xf numFmtId="164" fontId="0" fillId="0" borderId="2" xfId="0" applyNumberFormat="1" applyFont="1" applyAlignment="1">
      <alignment horizontal="centerContinuous" vertical="top" wrapText="1"/>
    </xf>
    <xf numFmtId="167" fontId="0" fillId="0" borderId="7" xfId="0" applyNumberFormat="1" applyFont="1" applyAlignment="1">
      <alignment horizontal="center" vertical="top"/>
    </xf>
    <xf numFmtId="167" fontId="0" fillId="0" borderId="8" xfId="0" applyNumberFormat="1" applyFont="1" applyAlignment="1">
      <alignment horizontal="center" vertical="top"/>
    </xf>
    <xf numFmtId="164" fontId="4" fillId="0" borderId="8" xfId="0" applyNumberFormat="1" applyFont="1" applyAlignment="1">
      <alignment horizontal="left" vertical="top" wrapText="1"/>
    </xf>
    <xf numFmtId="171" fontId="0" fillId="0" borderId="9" xfId="0" applyNumberFormat="1" applyFont="1" applyAlignment="1">
      <alignment wrapText="1"/>
    </xf>
    <xf numFmtId="167" fontId="0" fillId="0" borderId="9" xfId="0" applyNumberFormat="1" applyFont="1" applyAlignment="1">
      <alignment horizontal="center" vertical="top"/>
    </xf>
    <xf numFmtId="167" fontId="0" fillId="0" borderId="8" xfId="0" applyNumberFormat="1" applyFont="1" applyAlignment="1">
      <alignment horizontal="center" vertical="top"/>
    </xf>
    <xf numFmtId="164" fontId="0" fillId="0" borderId="8" xfId="0" applyNumberFormat="1" applyFont="1" applyAlignment="1">
      <alignment horizontal="left" vertical="top" wrapText="1"/>
    </xf>
    <xf numFmtId="171" fontId="0" fillId="0" borderId="0" xfId="0" applyNumberFormat="1" applyFont="1" applyAlignment="1">
      <alignment horizontal="left" vertical="top" wrapText="1"/>
    </xf>
    <xf numFmtId="168" fontId="0" fillId="0" borderId="0" xfId="0" applyNumberFormat="1" applyFont="1" applyAlignment="1">
      <alignment horizontal="left" vertical="top" wrapText="1"/>
    </xf>
    <xf numFmtId="171" fontId="0" fillId="0" borderId="3" xfId="0" applyNumberFormat="1" applyFont="1" applyAlignment="1">
      <alignment horizontal="left" vertical="top" wrapText="1"/>
    </xf>
    <xf numFmtId="164" fontId="0" fillId="0" borderId="0" xfId="0" applyNumberFormat="1" applyFont="1" applyAlignment="1">
      <alignment vertical="top"/>
    </xf>
    <xf numFmtId="171" fontId="7" fillId="0" borderId="0" xfId="0" applyNumberFormat="1" applyFont="1" applyAlignment="1">
      <alignment horizontal="left" vertical="top" wrapText="1"/>
    </xf>
    <xf numFmtId="171" fontId="0" fillId="0" borderId="0" xfId="0" applyNumberFormat="1" applyFont="1" applyAlignment="1">
      <alignment horizontal="left" vertical="top" wrapText="1"/>
    </xf>
    <xf numFmtId="171" fontId="0" fillId="0" borderId="0" xfId="0" applyNumberFormat="1" applyFont="1" applyAlignment="1">
      <alignment wrapText="1"/>
    </xf>
    <xf numFmtId="167" fontId="0" fillId="0" borderId="1" xfId="0" applyNumberFormat="1" applyFont="1" applyAlignment="1">
      <alignment horizontal="centerContinuous" vertical="top" wrapText="1"/>
    </xf>
    <xf numFmtId="167" fontId="0" fillId="0" borderId="3" xfId="0" applyNumberFormat="1" applyFont="1" applyAlignment="1">
      <alignment horizontal="centerContinuous" vertical="top" wrapText="1"/>
    </xf>
    <xf numFmtId="167" fontId="0" fillId="0" borderId="2" xfId="0" applyNumberFormat="1" applyFont="1" applyAlignment="1">
      <alignment horizontal="center" vertical="top" wrapText="1"/>
    </xf>
    <xf numFmtId="164" fontId="0" fillId="0" borderId="2" xfId="0" applyNumberFormat="1" applyFont="1" applyAlignment="1">
      <alignment wrapText="1"/>
    </xf>
    <xf numFmtId="172" fontId="0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171" fontId="0" fillId="0" borderId="0" xfId="0" applyNumberFormat="1" applyFont="1" applyAlignment="1">
      <alignment vertical="top" wrapText="1"/>
    </xf>
    <xf numFmtId="164" fontId="0" fillId="0" borderId="1" xfId="0" applyNumberFormat="1" applyFont="1" applyAlignment="1">
      <alignment horizontal="centerContinuous"/>
    </xf>
    <xf numFmtId="173" fontId="0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71" fontId="0" fillId="0" borderId="0" xfId="0" applyNumberFormat="1" applyFont="1" applyAlignment="1">
      <alignment vertical="top" wrapText="1"/>
    </xf>
    <xf numFmtId="168" fontId="0" fillId="0" borderId="0" xfId="0" applyNumberFormat="1" applyFont="1" applyAlignment="1">
      <alignment vertical="top" wrapText="1"/>
    </xf>
    <xf numFmtId="164" fontId="0" fillId="0" borderId="0" xfId="0" applyNumberFormat="1" applyFont="1" applyAlignment="1">
      <alignment horizontal="centerContinuous" vertical="center"/>
    </xf>
    <xf numFmtId="164" fontId="0" fillId="0" borderId="2" xfId="0" applyNumberFormat="1" applyFont="1" applyAlignment="1">
      <alignment/>
    </xf>
    <xf numFmtId="167" fontId="0" fillId="0" borderId="2" xfId="0" applyNumberFormat="1" applyFont="1" applyAlignment="1">
      <alignment/>
    </xf>
    <xf numFmtId="164" fontId="0" fillId="0" borderId="2" xfId="0" applyNumberFormat="1" applyFont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 vertical="top"/>
    </xf>
    <xf numFmtId="164" fontId="0" fillId="0" borderId="0" xfId="0" applyNumberFormat="1" applyFont="1" applyAlignment="1">
      <alignment wrapText="1"/>
    </xf>
    <xf numFmtId="168" fontId="0" fillId="0" borderId="0" xfId="0" applyNumberFormat="1" applyFont="1" applyAlignment="1">
      <alignment wrapText="1"/>
    </xf>
    <xf numFmtId="164" fontId="0" fillId="0" borderId="0" xfId="0" applyNumberFormat="1" applyFont="1" applyAlignment="1">
      <alignment wrapText="1"/>
    </xf>
    <xf numFmtId="171" fontId="0" fillId="0" borderId="0" xfId="0" applyNumberFormat="1" applyFont="1" applyAlignment="1">
      <alignment/>
    </xf>
    <xf numFmtId="168" fontId="0" fillId="0" borderId="0" xfId="0" applyNumberFormat="1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48"/>
  <sheetViews>
    <sheetView tabSelected="1" defaultGridColor="0" zoomScale="75" zoomScaleNormal="75" colorId="22" workbookViewId="0" topLeftCell="A1">
      <pane topLeftCell="A1" activePane="topLeft" state="split"/>
      <selection pane="topLeft" activeCell="A2" sqref="A2"/>
    </sheetView>
  </sheetViews>
  <sheetFormatPr defaultColWidth="8.88671875" defaultRowHeight="15"/>
  <cols>
    <col min="1" max="1" width="8.6640625" style="1" customWidth="1"/>
    <col min="2" max="3" width="5.6640625" style="1" customWidth="1"/>
    <col min="4" max="4" width="39.6640625" style="84" customWidth="1"/>
    <col min="5" max="5" width="1.66796875" style="1" customWidth="1"/>
    <col min="6" max="6" width="5.6640625" style="110" customWidth="1"/>
    <col min="7" max="256" width="9.6640625" style="1" customWidth="1"/>
  </cols>
  <sheetData>
    <row r="1" spans="1:6" ht="40.5">
      <c r="A1" s="2" t="s">
        <v>0</v>
      </c>
      <c r="B1" s="3"/>
      <c r="C1" s="3"/>
      <c r="D1" s="3"/>
      <c r="F1" s="1"/>
    </row>
    <row r="2" spans="1:6" ht="27.75">
      <c r="A2" s="2" t="s">
        <v>1</v>
      </c>
      <c r="B2" s="3"/>
      <c r="C2" s="3"/>
      <c r="D2" s="3"/>
      <c r="F2" s="1"/>
    </row>
    <row r="3" spans="1:8" ht="13.5">
      <c r="A3" s="4" t="s">
        <v>2</v>
      </c>
      <c r="B3" s="5"/>
      <c r="C3" s="5"/>
      <c r="D3" s="6"/>
      <c r="E3" s="7" t="s">
        <v>21</v>
      </c>
      <c r="F3" s="8"/>
      <c r="G3" s="9"/>
      <c r="H3" s="9"/>
    </row>
    <row r="4" spans="1:6" ht="13.5">
      <c r="A4" s="10" t="s">
        <v>3</v>
      </c>
      <c r="B4" s="11"/>
      <c r="C4" s="11"/>
      <c r="D4" s="12"/>
      <c r="E4" s="13"/>
      <c r="F4" s="14"/>
    </row>
    <row r="5" spans="1:6" ht="13.5">
      <c r="A5" s="10" t="s">
        <v>4</v>
      </c>
      <c r="B5" s="11"/>
      <c r="C5" s="11"/>
      <c r="D5" s="12"/>
      <c r="E5" s="13"/>
      <c r="F5" s="14"/>
    </row>
    <row r="6" spans="1:8" ht="13.5">
      <c r="A6" s="15" t="s">
        <v>5</v>
      </c>
      <c r="B6" s="16" t="s">
        <v>36</v>
      </c>
      <c r="C6" s="16" t="s">
        <v>37</v>
      </c>
      <c r="D6" s="17" t="s">
        <v>38</v>
      </c>
      <c r="E6" s="18"/>
      <c r="F6" s="19"/>
      <c r="G6" s="20"/>
      <c r="H6" s="20"/>
    </row>
    <row r="7" spans="1:6" ht="13.5">
      <c r="A7" s="21" t="s">
        <v>6</v>
      </c>
      <c r="B7" s="22"/>
      <c r="C7" s="22"/>
      <c r="D7" s="23"/>
      <c r="E7" s="24"/>
      <c r="F7" s="25"/>
    </row>
    <row r="8" spans="1:6" ht="13.5">
      <c r="A8" s="26" t="s">
        <v>7</v>
      </c>
      <c r="B8" s="27"/>
      <c r="C8" s="27"/>
      <c r="D8" s="28"/>
      <c r="E8" s="24"/>
      <c r="F8" s="25"/>
    </row>
    <row r="9" spans="1:7" ht="13.5">
      <c r="A9" s="29"/>
      <c r="B9" s="30"/>
      <c r="C9" s="30"/>
      <c r="D9" s="31" t="s">
        <v>39</v>
      </c>
      <c r="E9" s="32"/>
      <c r="F9" s="33"/>
      <c r="G9" s="32"/>
    </row>
    <row r="10" spans="1:6" ht="27.75">
      <c r="A10" s="34">
        <v>2</v>
      </c>
      <c r="B10" s="35">
        <f>A10</f>
        <v>2</v>
      </c>
      <c r="C10" s="35">
        <f>A10</f>
        <v>2</v>
      </c>
      <c r="D10" s="36" t="s">
        <v>40</v>
      </c>
      <c r="F10" s="25"/>
    </row>
    <row r="11" spans="1:6" ht="13.5">
      <c r="A11" s="34">
        <v>2</v>
      </c>
      <c r="B11" s="35">
        <f>B10+A11</f>
        <v>4</v>
      </c>
      <c r="C11" s="35">
        <f>C10+A11</f>
        <v>4</v>
      </c>
      <c r="D11" s="36" t="s">
        <v>41</v>
      </c>
      <c r="F11" s="25"/>
    </row>
    <row r="12" spans="1:6" ht="27.75">
      <c r="A12" s="34">
        <v>12.1</v>
      </c>
      <c r="B12" s="35">
        <f>B11+A12</f>
        <v>16.1</v>
      </c>
      <c r="C12" s="35">
        <f>C11+A12</f>
        <v>16.1</v>
      </c>
      <c r="D12" s="36" t="s">
        <v>42</v>
      </c>
      <c r="F12" s="25"/>
    </row>
    <row r="13" spans="1:6" ht="13.5">
      <c r="A13" s="34">
        <f>443/5280</f>
        <v>0.08390151515151516</v>
      </c>
      <c r="B13" s="35">
        <f>B12+A13</f>
        <v>16.183901515151515</v>
      </c>
      <c r="C13" s="35">
        <f>C12+A13</f>
        <v>16.183901515151515</v>
      </c>
      <c r="D13" s="36" t="s">
        <v>43</v>
      </c>
      <c r="F13" s="25"/>
    </row>
    <row r="14" spans="1:6" ht="13.5">
      <c r="A14" s="34">
        <v>1</v>
      </c>
      <c r="B14" s="35">
        <f>B13+A14</f>
        <v>17.183901515151515</v>
      </c>
      <c r="C14" s="35">
        <f>C13+A14</f>
        <v>17.183901515151515</v>
      </c>
      <c r="D14" s="36" t="s">
        <v>44</v>
      </c>
      <c r="F14" s="25"/>
    </row>
    <row r="15" spans="1:6" ht="16.5" customHeight="1">
      <c r="A15" s="34">
        <v>2.2</v>
      </c>
      <c r="B15" s="35">
        <f>B14+A15</f>
        <v>19.383901515151514</v>
      </c>
      <c r="C15" s="35">
        <f>C14+A15</f>
        <v>19.383901515151514</v>
      </c>
      <c r="D15" s="36" t="s">
        <v>45</v>
      </c>
      <c r="F15" s="25"/>
    </row>
    <row r="16" spans="1:6" ht="13.5">
      <c r="A16" s="34">
        <f>6.7+16.7</f>
        <v>23.4</v>
      </c>
      <c r="B16" s="35">
        <f>B15+A16</f>
        <v>42.78390151515151</v>
      </c>
      <c r="C16" s="35">
        <f>C15+A16</f>
        <v>42.78390151515151</v>
      </c>
      <c r="D16" s="17" t="s">
        <v>46</v>
      </c>
      <c r="F16" s="37" t="s">
        <v>21</v>
      </c>
    </row>
    <row r="17" spans="1:6" ht="27.75">
      <c r="A17" s="34">
        <v>0.1</v>
      </c>
      <c r="B17" s="35">
        <f>B16+A17</f>
        <v>42.883901515151514</v>
      </c>
      <c r="C17" s="35">
        <f>C16+A17</f>
        <v>42.883901515151514</v>
      </c>
      <c r="D17" s="17" t="s">
        <v>47</v>
      </c>
      <c r="E17" s="16" t="s">
        <v>21</v>
      </c>
      <c r="F17" s="25"/>
    </row>
    <row r="18" spans="1:6" ht="13.5">
      <c r="A18" s="38" t="s">
        <v>8</v>
      </c>
      <c r="B18" s="39"/>
      <c r="C18" s="39"/>
      <c r="D18" s="39"/>
      <c r="E18" s="24"/>
      <c r="F18" s="25"/>
    </row>
    <row r="19" spans="1:6" ht="13.5">
      <c r="A19" s="40" t="s">
        <v>9</v>
      </c>
      <c r="B19" s="9"/>
      <c r="C19" s="9"/>
      <c r="D19" s="41"/>
      <c r="E19" s="24"/>
      <c r="F19" s="25"/>
    </row>
    <row r="20" spans="1:6" ht="13.5">
      <c r="A20" s="42" t="s">
        <v>10</v>
      </c>
      <c r="B20" s="9"/>
      <c r="C20" s="9"/>
      <c r="D20" s="41"/>
      <c r="E20" s="24"/>
      <c r="F20" s="25"/>
    </row>
    <row r="21" spans="1:6" ht="13.5">
      <c r="A21" s="43"/>
      <c r="B21" s="44"/>
      <c r="C21" s="44"/>
      <c r="D21" s="39" t="s">
        <v>48</v>
      </c>
      <c r="F21" s="25"/>
    </row>
    <row r="22" spans="1:6" ht="13.5">
      <c r="A22" s="34">
        <v>1</v>
      </c>
      <c r="B22" s="35">
        <f>A22</f>
        <v>1</v>
      </c>
      <c r="C22" s="35">
        <f>C17+A22</f>
        <v>43.883901515151514</v>
      </c>
      <c r="D22" s="17" t="s">
        <v>49</v>
      </c>
      <c r="F22" s="25"/>
    </row>
    <row r="23" spans="1:6" ht="13.5">
      <c r="A23" s="34">
        <v>4</v>
      </c>
      <c r="B23" s="35">
        <f>B22+A23</f>
        <v>5</v>
      </c>
      <c r="C23" s="35">
        <f>C22+A23</f>
        <v>47.883901515151514</v>
      </c>
      <c r="D23" s="17" t="s">
        <v>50</v>
      </c>
      <c r="E23" s="45" t="s">
        <v>21</v>
      </c>
      <c r="F23" s="25"/>
    </row>
    <row r="24" spans="1:6" ht="13.5">
      <c r="A24" s="34">
        <v>1</v>
      </c>
      <c r="B24" s="35">
        <f>B23+A24</f>
        <v>6</v>
      </c>
      <c r="C24" s="35">
        <f>C23+A24</f>
        <v>48.883901515151514</v>
      </c>
      <c r="D24" s="17" t="s">
        <v>51</v>
      </c>
      <c r="F24" s="25"/>
    </row>
    <row r="25" spans="1:6" ht="13.5">
      <c r="A25" s="46">
        <f>16.65-5.97</f>
        <v>10.68</v>
      </c>
      <c r="B25" s="35">
        <f>B24+A25</f>
        <v>16.68</v>
      </c>
      <c r="C25" s="35">
        <f>C24+A25</f>
        <v>59.563901515151514</v>
      </c>
      <c r="D25" s="17" t="s">
        <v>52</v>
      </c>
      <c r="F25" s="25"/>
    </row>
    <row r="26" spans="1:6" ht="13.5" customHeight="1">
      <c r="A26" s="47">
        <v>5.8</v>
      </c>
      <c r="B26" s="35">
        <f>B25+A26</f>
        <v>22.48</v>
      </c>
      <c r="C26" s="35">
        <f>C25+A26</f>
        <v>65.36390151515151</v>
      </c>
      <c r="D26" s="17" t="s">
        <v>53</v>
      </c>
      <c r="E26" s="45" t="s">
        <v>21</v>
      </c>
      <c r="F26" s="25"/>
    </row>
    <row r="27" spans="1:6" ht="27.75">
      <c r="A27" s="47">
        <v>5.4</v>
      </c>
      <c r="B27" s="35">
        <f>B26+A27</f>
        <v>27.880000000000003</v>
      </c>
      <c r="C27" s="35">
        <f>C26+A27</f>
        <v>70.76390151515152</v>
      </c>
      <c r="D27" s="17" t="s">
        <v>54</v>
      </c>
      <c r="E27" s="45" t="s">
        <v>21</v>
      </c>
      <c r="F27" s="25"/>
    </row>
    <row r="28" spans="1:6" ht="13.5">
      <c r="A28" s="34">
        <v>0.1</v>
      </c>
      <c r="B28" s="35">
        <f>B27+A28</f>
        <v>27.980000000000004</v>
      </c>
      <c r="C28" s="35">
        <f>C27+A28</f>
        <v>70.86390151515151</v>
      </c>
      <c r="D28" s="17" t="s">
        <v>55</v>
      </c>
      <c r="F28" s="25"/>
    </row>
    <row r="29" spans="1:6" ht="13.5">
      <c r="A29" s="47">
        <v>0.5</v>
      </c>
      <c r="B29" s="35">
        <f>B28+A29</f>
        <v>28.480000000000004</v>
      </c>
      <c r="C29" s="35">
        <f>C28+A29</f>
        <v>71.36390151515151</v>
      </c>
      <c r="D29" s="17" t="s">
        <v>56</v>
      </c>
      <c r="F29" s="25"/>
    </row>
    <row r="30" spans="1:6" ht="13.5">
      <c r="A30" s="47">
        <v>0.5</v>
      </c>
      <c r="B30" s="35">
        <f>B29+A30</f>
        <v>28.980000000000004</v>
      </c>
      <c r="C30" s="35">
        <f>C29+A30</f>
        <v>71.86390151515151</v>
      </c>
      <c r="D30" s="17" t="s">
        <v>57</v>
      </c>
      <c r="F30" s="25"/>
    </row>
    <row r="31" spans="1:6" ht="13.5">
      <c r="A31" s="47">
        <v>3.3</v>
      </c>
      <c r="B31" s="35">
        <f>B30+A31</f>
        <v>32.28</v>
      </c>
      <c r="C31" s="35">
        <f>C30+A31</f>
        <v>75.16390151515151</v>
      </c>
      <c r="D31" s="17" t="s">
        <v>58</v>
      </c>
      <c r="E31" s="45" t="s">
        <v>21</v>
      </c>
      <c r="F31" s="25"/>
    </row>
    <row r="32" spans="1:6" ht="27.75">
      <c r="A32" s="48">
        <v>0.9</v>
      </c>
      <c r="B32" s="49">
        <f>B31+A32</f>
        <v>33.18</v>
      </c>
      <c r="C32" s="49">
        <f>C31+A32</f>
        <v>76.06390151515151</v>
      </c>
      <c r="D32" s="50" t="s">
        <v>59</v>
      </c>
      <c r="E32" s="51" t="s">
        <v>21</v>
      </c>
      <c r="F32" s="25"/>
    </row>
    <row r="33" spans="1:6" ht="13.5">
      <c r="A33" s="52">
        <f>57.1-34.3</f>
        <v>22.800000000000004</v>
      </c>
      <c r="B33" s="49">
        <f>B32+A33</f>
        <v>55.980000000000004</v>
      </c>
      <c r="C33" s="49">
        <f>C32+A33</f>
        <v>98.86390151515153</v>
      </c>
      <c r="D33" s="53" t="s">
        <v>60</v>
      </c>
      <c r="F33" s="25"/>
    </row>
    <row r="34" spans="1:6" ht="13.5">
      <c r="A34" s="34">
        <f>57.85-57.1</f>
        <v>0.75</v>
      </c>
      <c r="B34" s="35">
        <f>B33+A34</f>
        <v>56.730000000000004</v>
      </c>
      <c r="C34" s="35">
        <f>C33+A34</f>
        <v>99.61390151515153</v>
      </c>
      <c r="D34" s="17" t="s">
        <v>61</v>
      </c>
      <c r="F34" s="25"/>
    </row>
    <row r="35" spans="1:6" ht="27.75" customHeight="1">
      <c r="A35" s="34">
        <f>61.15-57.85</f>
        <v>3.299999999999997</v>
      </c>
      <c r="B35" s="35">
        <f>B34+A35</f>
        <v>60.03</v>
      </c>
      <c r="C35" s="35">
        <f>C34+A35</f>
        <v>102.91390151515152</v>
      </c>
      <c r="D35" s="17" t="s">
        <v>62</v>
      </c>
      <c r="F35" s="25"/>
    </row>
    <row r="36" spans="1:6" ht="19.5" customHeight="1">
      <c r="A36" s="34">
        <v>0.1</v>
      </c>
      <c r="B36" s="35">
        <f>B35+A36</f>
        <v>60.13</v>
      </c>
      <c r="C36" s="35">
        <f>C35+A36</f>
        <v>103.01390151515152</v>
      </c>
      <c r="D36" s="17" t="s">
        <v>63</v>
      </c>
      <c r="E36" s="45" t="s">
        <v>21</v>
      </c>
      <c r="F36" s="25"/>
    </row>
    <row r="37" spans="1:6" ht="27.75">
      <c r="A37" s="54" t="s">
        <v>11</v>
      </c>
      <c r="B37" s="39"/>
      <c r="C37" s="39"/>
      <c r="D37" s="39"/>
      <c r="E37" s="24"/>
      <c r="F37" s="25"/>
    </row>
    <row r="38" spans="1:6" ht="13.5">
      <c r="A38" s="55" t="s">
        <v>12</v>
      </c>
      <c r="B38" s="41"/>
      <c r="C38" s="41"/>
      <c r="D38" s="41"/>
      <c r="E38" s="24"/>
      <c r="F38" s="25"/>
    </row>
    <row r="39" spans="1:6" ht="13.5">
      <c r="A39" s="55" t="s">
        <v>13</v>
      </c>
      <c r="B39" s="41"/>
      <c r="C39" s="41"/>
      <c r="D39" s="41"/>
      <c r="E39" s="24"/>
      <c r="F39" s="37" t="s">
        <v>21</v>
      </c>
    </row>
    <row r="40" spans="1:6" ht="13.5">
      <c r="A40" s="56"/>
      <c r="B40" s="57"/>
      <c r="C40" s="57"/>
      <c r="D40" s="58" t="s">
        <v>64</v>
      </c>
      <c r="F40" s="25"/>
    </row>
    <row r="41" spans="1:6" ht="27.75">
      <c r="A41" s="47">
        <v>0.1</v>
      </c>
      <c r="B41" s="35">
        <f>A41</f>
        <v>0.1</v>
      </c>
      <c r="C41" s="35">
        <f>C36+A41</f>
        <v>103.11390151515151</v>
      </c>
      <c r="D41" s="17" t="s">
        <v>65</v>
      </c>
      <c r="E41" s="45" t="s">
        <v>21</v>
      </c>
      <c r="F41" s="25"/>
    </row>
    <row r="42" spans="1:6" ht="13.5">
      <c r="A42" s="47">
        <v>6.4</v>
      </c>
      <c r="B42" s="35">
        <f>+A42+B41</f>
        <v>6.5</v>
      </c>
      <c r="C42" s="35">
        <f>C41+A42</f>
        <v>109.51390151515152</v>
      </c>
      <c r="D42" s="17" t="s">
        <v>66</v>
      </c>
      <c r="F42" s="25"/>
    </row>
    <row r="43" spans="1:6" ht="13.5">
      <c r="A43" s="34">
        <v>2</v>
      </c>
      <c r="B43" s="35">
        <f>+A43+B42</f>
        <v>8.5</v>
      </c>
      <c r="C43" s="35">
        <f>C42+A43</f>
        <v>111.51390151515152</v>
      </c>
      <c r="D43" s="17" t="s">
        <v>67</v>
      </c>
      <c r="E43" s="45" t="s">
        <v>21</v>
      </c>
      <c r="F43" s="25"/>
    </row>
    <row r="44" spans="1:6" ht="40.5">
      <c r="A44" s="59">
        <v>11</v>
      </c>
      <c r="B44" s="49">
        <f>+A44+B43</f>
        <v>19.5</v>
      </c>
      <c r="C44" s="49">
        <f>C43+A44</f>
        <v>122.51390151515152</v>
      </c>
      <c r="D44" s="50" t="s">
        <v>68</v>
      </c>
      <c r="E44" s="60" t="s">
        <v>21</v>
      </c>
      <c r="F44" s="61"/>
    </row>
    <row r="45" spans="1:6" ht="13.5">
      <c r="A45" s="62">
        <v>5.9</v>
      </c>
      <c r="B45" s="49">
        <f>+A45+B44</f>
        <v>25.4</v>
      </c>
      <c r="C45" s="49">
        <f>C44+A45</f>
        <v>128.4139015151515</v>
      </c>
      <c r="D45" s="63" t="s">
        <v>69</v>
      </c>
      <c r="E45" s="64" t="s">
        <v>21</v>
      </c>
      <c r="F45" s="61"/>
    </row>
    <row r="46" spans="1:6" ht="54.75">
      <c r="A46" s="47"/>
      <c r="B46" s="35"/>
      <c r="C46" s="35"/>
      <c r="D46" s="65" t="s">
        <v>70</v>
      </c>
      <c r="E46" s="64"/>
      <c r="F46" s="61"/>
    </row>
    <row r="47" spans="1:7" ht="27.75">
      <c r="A47" s="47">
        <v>22.1</v>
      </c>
      <c r="B47" s="35">
        <f>+A47+B45</f>
        <v>47.5</v>
      </c>
      <c r="C47" s="35">
        <f>C45+A47</f>
        <v>150.5139015151515</v>
      </c>
      <c r="D47" s="36" t="s">
        <v>71</v>
      </c>
      <c r="F47" s="25"/>
      <c r="G47" s="45" t="s">
        <v>21</v>
      </c>
    </row>
    <row r="48" spans="1:7" ht="54.75">
      <c r="A48" s="34">
        <v>3</v>
      </c>
      <c r="B48" s="35">
        <f>+A48+B47</f>
        <v>50.5</v>
      </c>
      <c r="C48" s="35">
        <f>C47+A48</f>
        <v>153.5139015151515</v>
      </c>
      <c r="D48" s="36" t="s">
        <v>72</v>
      </c>
      <c r="E48" s="45" t="s">
        <v>21</v>
      </c>
      <c r="F48" s="25"/>
      <c r="G48" s="45" t="s">
        <v>21</v>
      </c>
    </row>
    <row r="49" spans="1:6" ht="13.5">
      <c r="A49" s="47">
        <v>1.2</v>
      </c>
      <c r="B49" s="35">
        <f>+A49+B48</f>
        <v>51.7</v>
      </c>
      <c r="C49" s="35">
        <f>C48+A49</f>
        <v>154.7139015151515</v>
      </c>
      <c r="D49" s="36" t="s">
        <v>73</v>
      </c>
      <c r="E49" s="45" t="s">
        <v>21</v>
      </c>
      <c r="F49" s="25"/>
    </row>
    <row r="50" spans="1:6" ht="13.5">
      <c r="A50" s="34">
        <f>7.6-3.75</f>
        <v>3.8499999999999996</v>
      </c>
      <c r="B50" s="35">
        <f>+A50+B49</f>
        <v>55.550000000000004</v>
      </c>
      <c r="C50" s="35">
        <f>C49+A50</f>
        <v>158.56390151515149</v>
      </c>
      <c r="D50" s="36" t="s">
        <v>74</v>
      </c>
      <c r="F50" s="25"/>
    </row>
    <row r="51" spans="1:7" ht="40.5">
      <c r="A51" s="34">
        <f>8.53-7.6</f>
        <v>0.9299999999999997</v>
      </c>
      <c r="B51" s="35">
        <f>+A51+B50</f>
        <v>56.480000000000004</v>
      </c>
      <c r="C51" s="35">
        <f>C50+A51</f>
        <v>159.4939015151515</v>
      </c>
      <c r="D51" s="36" t="s">
        <v>75</v>
      </c>
      <c r="F51" s="25"/>
      <c r="G51" s="45" t="s">
        <v>21</v>
      </c>
    </row>
    <row r="52" spans="1:6" ht="13.5">
      <c r="A52" s="34">
        <f>544/5280</f>
        <v>0.10303030303030303</v>
      </c>
      <c r="B52" s="35">
        <f>+A52+B51</f>
        <v>56.583030303030306</v>
      </c>
      <c r="C52" s="35">
        <f>C51+A52</f>
        <v>159.5969318181818</v>
      </c>
      <c r="D52" s="36" t="s">
        <v>76</v>
      </c>
      <c r="E52" s="64" t="s">
        <v>21</v>
      </c>
      <c r="F52" s="61"/>
    </row>
    <row r="53" spans="1:6" ht="13.5">
      <c r="A53" s="54" t="s">
        <v>14</v>
      </c>
      <c r="B53" s="23"/>
      <c r="C53" s="23"/>
      <c r="D53" s="23"/>
      <c r="E53" s="66"/>
      <c r="F53" s="61"/>
    </row>
    <row r="54" spans="1:6" ht="13.5">
      <c r="A54" s="55" t="s">
        <v>15</v>
      </c>
      <c r="B54" s="41"/>
      <c r="C54" s="41"/>
      <c r="D54" s="41"/>
      <c r="E54" s="66"/>
      <c r="F54" s="61"/>
    </row>
    <row r="55" spans="1:6" ht="27.75">
      <c r="A55" s="67" t="s">
        <v>16</v>
      </c>
      <c r="B55" s="28"/>
      <c r="C55" s="28"/>
      <c r="D55" s="28"/>
      <c r="E55" s="66"/>
      <c r="F55" s="61"/>
    </row>
    <row r="56" spans="1:6" ht="27.75">
      <c r="A56" s="68"/>
      <c r="B56" s="69"/>
      <c r="C56" s="69"/>
      <c r="D56" s="31" t="s">
        <v>77</v>
      </c>
      <c r="E56" s="70"/>
      <c r="F56" s="61"/>
    </row>
    <row r="57" spans="1:6" ht="27.75">
      <c r="A57" s="34">
        <f>448.8/5280</f>
        <v>0.085</v>
      </c>
      <c r="B57" s="35">
        <f>A57</f>
        <v>0.085</v>
      </c>
      <c r="C57" s="71">
        <f>C52+A57</f>
        <v>159.6819318181818</v>
      </c>
      <c r="D57" s="36" t="s">
        <v>78</v>
      </c>
      <c r="E57" s="70"/>
      <c r="F57" s="61"/>
    </row>
    <row r="58" spans="1:6" ht="13.5">
      <c r="A58" s="34">
        <v>4.79</v>
      </c>
      <c r="B58" s="35">
        <f>A58+B57</f>
        <v>4.875</v>
      </c>
      <c r="C58" s="35">
        <f>C57+A58</f>
        <v>164.4719318181818</v>
      </c>
      <c r="D58" s="36" t="s">
        <v>79</v>
      </c>
      <c r="E58" s="70"/>
      <c r="F58" s="61"/>
    </row>
    <row r="59" spans="1:6" ht="27.75">
      <c r="A59" s="47">
        <v>10.7</v>
      </c>
      <c r="B59" s="35">
        <f>A59+B58</f>
        <v>15.575</v>
      </c>
      <c r="C59" s="35">
        <f>C58+A59</f>
        <v>175.17193181818178</v>
      </c>
      <c r="D59" s="17" t="s">
        <v>80</v>
      </c>
      <c r="E59" s="70"/>
      <c r="F59" s="72"/>
    </row>
    <row r="60" spans="1:6" ht="13.5">
      <c r="A60" s="34">
        <v>15.9</v>
      </c>
      <c r="B60" s="35">
        <f>A60+B59</f>
        <v>31.475</v>
      </c>
      <c r="C60" s="35">
        <f>C59+A60</f>
        <v>191.07193181818178</v>
      </c>
      <c r="D60" s="36" t="s">
        <v>81</v>
      </c>
      <c r="E60" s="70"/>
      <c r="F60" s="72"/>
    </row>
    <row r="61" spans="1:6" ht="13.5">
      <c r="A61" s="34">
        <v>2.7</v>
      </c>
      <c r="B61" s="35">
        <f>A61+B60</f>
        <v>34.175000000000004</v>
      </c>
      <c r="C61" s="35">
        <f>C60+A61</f>
        <v>193.77193181818177</v>
      </c>
      <c r="D61" s="36" t="s">
        <v>82</v>
      </c>
      <c r="E61" s="70" t="s">
        <v>21</v>
      </c>
      <c r="F61" s="72"/>
    </row>
    <row r="62" spans="1:6" ht="13.5">
      <c r="A62" s="54" t="s">
        <v>17</v>
      </c>
      <c r="B62" s="23"/>
      <c r="C62" s="23"/>
      <c r="D62" s="23"/>
      <c r="E62" s="66"/>
      <c r="F62" s="72"/>
    </row>
    <row r="63" spans="1:6" ht="13.5">
      <c r="A63" s="67" t="s">
        <v>18</v>
      </c>
      <c r="B63" s="28"/>
      <c r="C63" s="28"/>
      <c r="D63" s="28"/>
      <c r="E63" s="66"/>
      <c r="F63" s="72"/>
    </row>
    <row r="64" spans="1:6" ht="13.5">
      <c r="A64" s="55" t="s">
        <v>19</v>
      </c>
      <c r="B64" s="41"/>
      <c r="C64" s="41"/>
      <c r="D64" s="41"/>
      <c r="E64" s="66"/>
      <c r="F64" s="72"/>
    </row>
    <row r="65" spans="1:6" ht="13.5">
      <c r="A65" s="67" t="s">
        <v>20</v>
      </c>
      <c r="B65" s="28"/>
      <c r="C65" s="28"/>
      <c r="D65" s="28"/>
      <c r="E65" s="66"/>
      <c r="F65" s="72"/>
    </row>
    <row r="66" spans="1:6" ht="54.75">
      <c r="A66" s="73"/>
      <c r="B66" s="23"/>
      <c r="C66" s="23"/>
      <c r="D66" s="23" t="s">
        <v>83</v>
      </c>
      <c r="E66" s="66"/>
      <c r="F66" s="72"/>
    </row>
    <row r="67" spans="1:6" ht="13.5">
      <c r="A67" s="74"/>
      <c r="B67" s="75"/>
      <c r="C67" s="75"/>
      <c r="D67" s="76" t="s">
        <v>84</v>
      </c>
      <c r="E67" s="77"/>
      <c r="F67" s="72"/>
    </row>
    <row r="68" spans="1:6" ht="42" customHeight="1">
      <c r="A68" s="78"/>
      <c r="B68" s="35"/>
      <c r="C68" s="35"/>
      <c r="D68" s="36" t="s">
        <v>85</v>
      </c>
      <c r="E68" s="77"/>
      <c r="F68" s="72"/>
    </row>
    <row r="69" spans="1:6" ht="13.5">
      <c r="A69" s="78">
        <f>1014/5280</f>
        <v>0.19204545454545455</v>
      </c>
      <c r="B69" s="35">
        <f>A69</f>
        <v>0.19204545454545455</v>
      </c>
      <c r="C69" s="35" t="s">
        <v>21</v>
      </c>
      <c r="D69" s="36" t="s">
        <v>86</v>
      </c>
      <c r="E69" s="77"/>
      <c r="F69" s="72"/>
    </row>
    <row r="70" spans="1:6" ht="40.5">
      <c r="A70" s="78">
        <f>394/5280</f>
        <v>0.07462121212121212</v>
      </c>
      <c r="B70" s="35">
        <f>B69+A70</f>
        <v>0.26666666666666666</v>
      </c>
      <c r="C70" s="35" t="s">
        <v>21</v>
      </c>
      <c r="D70" s="36" t="s">
        <v>87</v>
      </c>
      <c r="E70" s="77"/>
      <c r="F70" s="72"/>
    </row>
    <row r="71" spans="1:6" ht="13.5">
      <c r="A71" s="78">
        <f>1857/5280</f>
        <v>0.35170454545454544</v>
      </c>
      <c r="B71" s="35">
        <f>B70+A71</f>
        <v>0.6183712121212122</v>
      </c>
      <c r="C71" s="35" t="s">
        <v>21</v>
      </c>
      <c r="D71" s="36" t="s">
        <v>88</v>
      </c>
      <c r="E71" s="77"/>
      <c r="F71" s="72"/>
    </row>
    <row r="72" spans="1:6" ht="13.5">
      <c r="A72" s="78">
        <v>0.1</v>
      </c>
      <c r="B72" s="35">
        <f>B71+A72</f>
        <v>0.7183712121212121</v>
      </c>
      <c r="C72" s="35" t="s">
        <v>21</v>
      </c>
      <c r="D72" s="36" t="s">
        <v>89</v>
      </c>
      <c r="E72" s="77"/>
      <c r="F72" s="72"/>
    </row>
    <row r="73" spans="1:6" ht="27.75">
      <c r="A73" s="78">
        <v>0.5</v>
      </c>
      <c r="B73" s="35">
        <f>B72+A73</f>
        <v>1.218371212121212</v>
      </c>
      <c r="C73" s="35"/>
      <c r="D73" s="36" t="s">
        <v>90</v>
      </c>
      <c r="E73" s="77"/>
      <c r="F73" s="72"/>
    </row>
    <row r="74" spans="1:6" ht="40.5">
      <c r="A74" s="79" t="s">
        <v>21</v>
      </c>
      <c r="B74" s="75"/>
      <c r="C74" s="75"/>
      <c r="D74" s="80" t="s">
        <v>91</v>
      </c>
      <c r="E74" s="70"/>
      <c r="F74" s="72"/>
    </row>
    <row r="75" spans="1:6" ht="13.5">
      <c r="A75" s="34">
        <v>2.7</v>
      </c>
      <c r="B75" s="35">
        <f>A75</f>
        <v>2.7</v>
      </c>
      <c r="C75" s="35">
        <f>C61+A75</f>
        <v>196.47193181818176</v>
      </c>
      <c r="D75" s="36" t="s">
        <v>92</v>
      </c>
      <c r="E75" s="70"/>
      <c r="F75" s="72"/>
    </row>
    <row r="76" spans="1:256" ht="27.75">
      <c r="A76" s="34">
        <v>15.9</v>
      </c>
      <c r="B76" s="35">
        <f>A76+B75</f>
        <v>18.6</v>
      </c>
      <c r="C76" s="35">
        <f>C75+A76</f>
        <v>212.37193181818176</v>
      </c>
      <c r="D76" s="36" t="s">
        <v>93</v>
      </c>
      <c r="E76" s="81"/>
      <c r="F76" s="8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/>
      <c r="BV76" s="32"/>
      <c r="BW76" s="32"/>
      <c r="BX76" s="32"/>
      <c r="BY76" s="32"/>
      <c r="BZ76" s="32"/>
      <c r="CA76" s="32"/>
      <c r="CB76" s="32"/>
      <c r="CC76" s="32"/>
      <c r="CD76" s="32"/>
      <c r="CE76" s="32"/>
      <c r="CF76" s="32"/>
      <c r="CG76" s="32"/>
      <c r="CH76" s="32"/>
      <c r="CI76" s="32"/>
      <c r="CJ76" s="32"/>
      <c r="CK76" s="32"/>
      <c r="CL76" s="32"/>
      <c r="CM76" s="32"/>
      <c r="CN76" s="32"/>
      <c r="CO76" s="32"/>
      <c r="CP76" s="32"/>
      <c r="CQ76" s="32"/>
      <c r="CR76" s="32"/>
      <c r="CS76" s="32"/>
      <c r="CT76" s="32"/>
      <c r="CU76" s="32"/>
      <c r="CV76" s="32"/>
      <c r="CW76" s="32"/>
      <c r="CX76" s="32"/>
      <c r="CY76" s="32"/>
      <c r="CZ76" s="32"/>
      <c r="DA76" s="32"/>
      <c r="DB76" s="32"/>
      <c r="DC76" s="32"/>
      <c r="DD76" s="32"/>
      <c r="DE76" s="32"/>
      <c r="DF76" s="32"/>
      <c r="DG76" s="32"/>
      <c r="DH76" s="32"/>
      <c r="DI76" s="32"/>
      <c r="DJ76" s="32"/>
      <c r="DK76" s="32"/>
      <c r="DL76" s="32"/>
      <c r="DM76" s="32"/>
      <c r="DN76" s="32"/>
      <c r="DO76" s="32"/>
      <c r="DP76" s="32"/>
      <c r="DQ76" s="32"/>
      <c r="DR76" s="32"/>
      <c r="DS76" s="32"/>
      <c r="DT76" s="32"/>
      <c r="DU76" s="32"/>
      <c r="DV76" s="32"/>
      <c r="DW76" s="32"/>
      <c r="DX76" s="32"/>
      <c r="DY76" s="32"/>
      <c r="DZ76" s="32"/>
      <c r="EA76" s="32"/>
      <c r="EB76" s="32"/>
      <c r="EC76" s="32"/>
      <c r="ED76" s="32"/>
      <c r="EE76" s="32"/>
      <c r="EF76" s="32"/>
      <c r="EG76" s="32"/>
      <c r="EH76" s="32"/>
      <c r="EI76" s="32"/>
      <c r="EJ76" s="32"/>
      <c r="EK76" s="32"/>
      <c r="EL76" s="32"/>
      <c r="EM76" s="32"/>
      <c r="EN76" s="32"/>
      <c r="EO76" s="32"/>
      <c r="EP76" s="32"/>
      <c r="EQ76" s="32"/>
      <c r="ER76" s="32"/>
      <c r="ES76" s="32"/>
      <c r="ET76" s="32"/>
      <c r="EU76" s="32"/>
      <c r="EV76" s="32"/>
      <c r="EW76" s="32"/>
      <c r="EX76" s="32"/>
      <c r="EY76" s="32"/>
      <c r="EZ76" s="32"/>
      <c r="FA76" s="32"/>
      <c r="FB76" s="32"/>
      <c r="FC76" s="32"/>
      <c r="FD76" s="32"/>
      <c r="FE76" s="32"/>
      <c r="FF76" s="32"/>
      <c r="FG76" s="32"/>
      <c r="FH76" s="32"/>
      <c r="FI76" s="32"/>
      <c r="FJ76" s="32"/>
      <c r="FK76" s="32"/>
      <c r="FL76" s="32"/>
      <c r="FM76" s="32"/>
      <c r="FN76" s="32"/>
      <c r="FO76" s="32"/>
      <c r="FP76" s="32"/>
      <c r="FQ76" s="32"/>
      <c r="FR76" s="32"/>
      <c r="FS76" s="32"/>
      <c r="FT76" s="32"/>
      <c r="FU76" s="32"/>
      <c r="FV76" s="32"/>
      <c r="FW76" s="32"/>
      <c r="FX76" s="32"/>
      <c r="FY76" s="32"/>
      <c r="FZ76" s="32"/>
      <c r="GA76" s="32"/>
      <c r="GB76" s="32"/>
      <c r="GC76" s="32"/>
      <c r="GD76" s="32"/>
      <c r="GE76" s="32"/>
      <c r="GF76" s="32"/>
      <c r="GG76" s="32"/>
      <c r="GH76" s="32"/>
      <c r="GI76" s="32"/>
      <c r="GJ76" s="32"/>
      <c r="GK76" s="32"/>
      <c r="GL76" s="32"/>
      <c r="GM76" s="32"/>
      <c r="GN76" s="32"/>
      <c r="GO76" s="32"/>
      <c r="GP76" s="32"/>
      <c r="GQ76" s="32"/>
      <c r="GR76" s="32"/>
      <c r="GS76" s="32"/>
      <c r="GT76" s="32"/>
      <c r="GU76" s="32"/>
      <c r="GV76" s="32"/>
      <c r="GW76" s="32"/>
      <c r="GX76" s="32"/>
      <c r="GY76" s="32"/>
      <c r="GZ76" s="32"/>
      <c r="HA76" s="32"/>
      <c r="HB76" s="32"/>
      <c r="HC76" s="32"/>
      <c r="HD76" s="32"/>
      <c r="HE76" s="32"/>
      <c r="HF76" s="32"/>
      <c r="HG76" s="32"/>
      <c r="HH76" s="32"/>
      <c r="HI76" s="32"/>
      <c r="HJ76" s="32"/>
      <c r="HK76" s="32"/>
      <c r="HL76" s="32"/>
      <c r="HM76" s="32"/>
      <c r="HN76" s="32"/>
      <c r="HO76" s="32"/>
      <c r="HP76" s="32"/>
      <c r="HQ76" s="32"/>
      <c r="HR76" s="32"/>
      <c r="HS76" s="32"/>
      <c r="HT76" s="32"/>
      <c r="HU76" s="32"/>
      <c r="HV76" s="32"/>
      <c r="HW76" s="32"/>
      <c r="HX76" s="32"/>
      <c r="HY76" s="32"/>
      <c r="HZ76" s="32"/>
      <c r="IA76" s="32"/>
      <c r="IB76" s="32"/>
      <c r="IC76" s="32"/>
      <c r="ID76" s="32"/>
      <c r="IE76" s="32"/>
      <c r="IF76" s="32"/>
      <c r="IG76" s="32"/>
      <c r="IH76" s="32"/>
      <c r="II76" s="32"/>
      <c r="IJ76" s="32"/>
      <c r="IK76" s="32"/>
      <c r="IL76" s="32"/>
      <c r="IM76" s="32"/>
      <c r="IN76" s="32"/>
      <c r="IO76" s="32"/>
      <c r="IP76" s="32"/>
      <c r="IQ76" s="32"/>
      <c r="IR76" s="32"/>
      <c r="IS76" s="32"/>
      <c r="IT76" s="32"/>
      <c r="IU76" s="32"/>
      <c r="IV76" s="32"/>
    </row>
    <row r="77" spans="1:256" ht="40.5">
      <c r="A77" s="34">
        <v>10.7</v>
      </c>
      <c r="B77" s="35">
        <f>A77+B76</f>
        <v>29.3</v>
      </c>
      <c r="C77" s="35">
        <f>C76+A77</f>
        <v>223.07193181818175</v>
      </c>
      <c r="D77" s="36" t="s">
        <v>94</v>
      </c>
      <c r="E77" s="81"/>
      <c r="F77" s="8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2"/>
      <c r="BV77" s="32"/>
      <c r="BW77" s="32"/>
      <c r="BX77" s="32"/>
      <c r="BY77" s="32"/>
      <c r="BZ77" s="32"/>
      <c r="CA77" s="32"/>
      <c r="CB77" s="32"/>
      <c r="CC77" s="32"/>
      <c r="CD77" s="32"/>
      <c r="CE77" s="32"/>
      <c r="CF77" s="32"/>
      <c r="CG77" s="32"/>
      <c r="CH77" s="32"/>
      <c r="CI77" s="32"/>
      <c r="CJ77" s="32"/>
      <c r="CK77" s="32"/>
      <c r="CL77" s="32"/>
      <c r="CM77" s="32"/>
      <c r="CN77" s="32"/>
      <c r="CO77" s="32"/>
      <c r="CP77" s="32"/>
      <c r="CQ77" s="32"/>
      <c r="CR77" s="32"/>
      <c r="CS77" s="32"/>
      <c r="CT77" s="32"/>
      <c r="CU77" s="32"/>
      <c r="CV77" s="32"/>
      <c r="CW77" s="32"/>
      <c r="CX77" s="32"/>
      <c r="CY77" s="32"/>
      <c r="CZ77" s="32"/>
      <c r="DA77" s="32"/>
      <c r="DB77" s="32"/>
      <c r="DC77" s="32"/>
      <c r="DD77" s="32"/>
      <c r="DE77" s="32"/>
      <c r="DF77" s="32"/>
      <c r="DG77" s="32"/>
      <c r="DH77" s="32"/>
      <c r="DI77" s="32"/>
      <c r="DJ77" s="32"/>
      <c r="DK77" s="32"/>
      <c r="DL77" s="32"/>
      <c r="DM77" s="32"/>
      <c r="DN77" s="32"/>
      <c r="DO77" s="32"/>
      <c r="DP77" s="32"/>
      <c r="DQ77" s="32"/>
      <c r="DR77" s="32"/>
      <c r="DS77" s="32"/>
      <c r="DT77" s="32"/>
      <c r="DU77" s="32"/>
      <c r="DV77" s="32"/>
      <c r="DW77" s="32"/>
      <c r="DX77" s="32"/>
      <c r="DY77" s="32"/>
      <c r="DZ77" s="32"/>
      <c r="EA77" s="32"/>
      <c r="EB77" s="32"/>
      <c r="EC77" s="32"/>
      <c r="ED77" s="32"/>
      <c r="EE77" s="32"/>
      <c r="EF77" s="32"/>
      <c r="EG77" s="32"/>
      <c r="EH77" s="32"/>
      <c r="EI77" s="32"/>
      <c r="EJ77" s="32"/>
      <c r="EK77" s="32"/>
      <c r="EL77" s="32"/>
      <c r="EM77" s="32"/>
      <c r="EN77" s="32"/>
      <c r="EO77" s="32"/>
      <c r="EP77" s="32"/>
      <c r="EQ77" s="32"/>
      <c r="ER77" s="32"/>
      <c r="ES77" s="32"/>
      <c r="ET77" s="32"/>
      <c r="EU77" s="32"/>
      <c r="EV77" s="32"/>
      <c r="EW77" s="32"/>
      <c r="EX77" s="32"/>
      <c r="EY77" s="32"/>
      <c r="EZ77" s="32"/>
      <c r="FA77" s="32"/>
      <c r="FB77" s="32"/>
      <c r="FC77" s="32"/>
      <c r="FD77" s="32"/>
      <c r="FE77" s="32"/>
      <c r="FF77" s="32"/>
      <c r="FG77" s="32"/>
      <c r="FH77" s="32"/>
      <c r="FI77" s="32"/>
      <c r="FJ77" s="32"/>
      <c r="FK77" s="32"/>
      <c r="FL77" s="32"/>
      <c r="FM77" s="32"/>
      <c r="FN77" s="32"/>
      <c r="FO77" s="32"/>
      <c r="FP77" s="32"/>
      <c r="FQ77" s="32"/>
      <c r="FR77" s="32"/>
      <c r="FS77" s="32"/>
      <c r="FT77" s="32"/>
      <c r="FU77" s="32"/>
      <c r="FV77" s="32"/>
      <c r="FW77" s="32"/>
      <c r="FX77" s="32"/>
      <c r="FY77" s="32"/>
      <c r="FZ77" s="32"/>
      <c r="GA77" s="32"/>
      <c r="GB77" s="32"/>
      <c r="GC77" s="32"/>
      <c r="GD77" s="32"/>
      <c r="GE77" s="32"/>
      <c r="GF77" s="32"/>
      <c r="GG77" s="32"/>
      <c r="GH77" s="32"/>
      <c r="GI77" s="32"/>
      <c r="GJ77" s="32"/>
      <c r="GK77" s="32"/>
      <c r="GL77" s="32"/>
      <c r="GM77" s="32"/>
      <c r="GN77" s="32"/>
      <c r="GO77" s="32"/>
      <c r="GP77" s="32"/>
      <c r="GQ77" s="32"/>
      <c r="GR77" s="32"/>
      <c r="GS77" s="32"/>
      <c r="GT77" s="32"/>
      <c r="GU77" s="32"/>
      <c r="GV77" s="32"/>
      <c r="GW77" s="32"/>
      <c r="GX77" s="32"/>
      <c r="GY77" s="32"/>
      <c r="GZ77" s="32"/>
      <c r="HA77" s="32"/>
      <c r="HB77" s="32"/>
      <c r="HC77" s="32"/>
      <c r="HD77" s="32"/>
      <c r="HE77" s="32"/>
      <c r="HF77" s="32"/>
      <c r="HG77" s="32"/>
      <c r="HH77" s="32"/>
      <c r="HI77" s="32"/>
      <c r="HJ77" s="32"/>
      <c r="HK77" s="32"/>
      <c r="HL77" s="32"/>
      <c r="HM77" s="32"/>
      <c r="HN77" s="32"/>
      <c r="HO77" s="32"/>
      <c r="HP77" s="32"/>
      <c r="HQ77" s="32"/>
      <c r="HR77" s="32"/>
      <c r="HS77" s="32"/>
      <c r="HT77" s="32"/>
      <c r="HU77" s="32"/>
      <c r="HV77" s="32"/>
      <c r="HW77" s="32"/>
      <c r="HX77" s="32"/>
      <c r="HY77" s="32"/>
      <c r="HZ77" s="32"/>
      <c r="IA77" s="32"/>
      <c r="IB77" s="32"/>
      <c r="IC77" s="32"/>
      <c r="ID77" s="32"/>
      <c r="IE77" s="32"/>
      <c r="IF77" s="32"/>
      <c r="IG77" s="32"/>
      <c r="IH77" s="32"/>
      <c r="II77" s="32"/>
      <c r="IJ77" s="32"/>
      <c r="IK77" s="32"/>
      <c r="IL77" s="32"/>
      <c r="IM77" s="32"/>
      <c r="IN77" s="32"/>
      <c r="IO77" s="32"/>
      <c r="IP77" s="32"/>
      <c r="IQ77" s="32"/>
      <c r="IR77" s="32"/>
      <c r="IS77" s="32"/>
      <c r="IT77" s="32"/>
      <c r="IU77" s="32"/>
      <c r="IV77" s="32"/>
    </row>
    <row r="78" spans="1:256" ht="27.75">
      <c r="A78" s="34">
        <v>4.9</v>
      </c>
      <c r="B78" s="35">
        <f>A78+B77</f>
        <v>34.2</v>
      </c>
      <c r="C78" s="35">
        <f>C77+A78</f>
        <v>227.97193181818176</v>
      </c>
      <c r="D78" s="36" t="s">
        <v>95</v>
      </c>
      <c r="E78" s="81" t="s">
        <v>21</v>
      </c>
      <c r="F78" s="8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  <c r="BT78" s="32"/>
      <c r="BU78" s="32"/>
      <c r="BV78" s="32"/>
      <c r="BW78" s="32"/>
      <c r="BX78" s="32"/>
      <c r="BY78" s="32"/>
      <c r="BZ78" s="32"/>
      <c r="CA78" s="32"/>
      <c r="CB78" s="32"/>
      <c r="CC78" s="32"/>
      <c r="CD78" s="32"/>
      <c r="CE78" s="32"/>
      <c r="CF78" s="32"/>
      <c r="CG78" s="32"/>
      <c r="CH78" s="32"/>
      <c r="CI78" s="32"/>
      <c r="CJ78" s="32"/>
      <c r="CK78" s="32"/>
      <c r="CL78" s="32"/>
      <c r="CM78" s="32"/>
      <c r="CN78" s="32"/>
      <c r="CO78" s="32"/>
      <c r="CP78" s="32"/>
      <c r="CQ78" s="32"/>
      <c r="CR78" s="32"/>
      <c r="CS78" s="32"/>
      <c r="CT78" s="32"/>
      <c r="CU78" s="32"/>
      <c r="CV78" s="32"/>
      <c r="CW78" s="32"/>
      <c r="CX78" s="32"/>
      <c r="CY78" s="32"/>
      <c r="CZ78" s="32"/>
      <c r="DA78" s="32"/>
      <c r="DB78" s="32"/>
      <c r="DC78" s="32"/>
      <c r="DD78" s="32"/>
      <c r="DE78" s="32"/>
      <c r="DF78" s="32"/>
      <c r="DG78" s="32"/>
      <c r="DH78" s="32"/>
      <c r="DI78" s="32"/>
      <c r="DJ78" s="32"/>
      <c r="DK78" s="32"/>
      <c r="DL78" s="32"/>
      <c r="DM78" s="32"/>
      <c r="DN78" s="32"/>
      <c r="DO78" s="32"/>
      <c r="DP78" s="32"/>
      <c r="DQ78" s="32"/>
      <c r="DR78" s="32"/>
      <c r="DS78" s="32"/>
      <c r="DT78" s="32"/>
      <c r="DU78" s="32"/>
      <c r="DV78" s="32"/>
      <c r="DW78" s="32"/>
      <c r="DX78" s="32"/>
      <c r="DY78" s="32"/>
      <c r="DZ78" s="32"/>
      <c r="EA78" s="32"/>
      <c r="EB78" s="32"/>
      <c r="EC78" s="32"/>
      <c r="ED78" s="32"/>
      <c r="EE78" s="32"/>
      <c r="EF78" s="32"/>
      <c r="EG78" s="32"/>
      <c r="EH78" s="32"/>
      <c r="EI78" s="32"/>
      <c r="EJ78" s="32"/>
      <c r="EK78" s="32"/>
      <c r="EL78" s="32"/>
      <c r="EM78" s="32"/>
      <c r="EN78" s="32"/>
      <c r="EO78" s="32"/>
      <c r="EP78" s="32"/>
      <c r="EQ78" s="32"/>
      <c r="ER78" s="32"/>
      <c r="ES78" s="32"/>
      <c r="ET78" s="32"/>
      <c r="EU78" s="32"/>
      <c r="EV78" s="32"/>
      <c r="EW78" s="32"/>
      <c r="EX78" s="32"/>
      <c r="EY78" s="32"/>
      <c r="EZ78" s="32"/>
      <c r="FA78" s="32"/>
      <c r="FB78" s="32"/>
      <c r="FC78" s="32"/>
      <c r="FD78" s="32"/>
      <c r="FE78" s="32"/>
      <c r="FF78" s="32"/>
      <c r="FG78" s="32"/>
      <c r="FH78" s="32"/>
      <c r="FI78" s="32"/>
      <c r="FJ78" s="32"/>
      <c r="FK78" s="32"/>
      <c r="FL78" s="32"/>
      <c r="FM78" s="32"/>
      <c r="FN78" s="32"/>
      <c r="FO78" s="32"/>
      <c r="FP78" s="32"/>
      <c r="FQ78" s="32"/>
      <c r="FR78" s="32"/>
      <c r="FS78" s="32"/>
      <c r="FT78" s="32"/>
      <c r="FU78" s="32"/>
      <c r="FV78" s="32"/>
      <c r="FW78" s="32"/>
      <c r="FX78" s="32"/>
      <c r="FY78" s="32"/>
      <c r="FZ78" s="32"/>
      <c r="GA78" s="32"/>
      <c r="GB78" s="32"/>
      <c r="GC78" s="32"/>
      <c r="GD78" s="32"/>
      <c r="GE78" s="32"/>
      <c r="GF78" s="32"/>
      <c r="GG78" s="32"/>
      <c r="GH78" s="32"/>
      <c r="GI78" s="32"/>
      <c r="GJ78" s="32"/>
      <c r="GK78" s="32"/>
      <c r="GL78" s="32"/>
      <c r="GM78" s="32"/>
      <c r="GN78" s="32"/>
      <c r="GO78" s="32"/>
      <c r="GP78" s="32"/>
      <c r="GQ78" s="32"/>
      <c r="GR78" s="32"/>
      <c r="GS78" s="32"/>
      <c r="GT78" s="32"/>
      <c r="GU78" s="32"/>
      <c r="GV78" s="32"/>
      <c r="GW78" s="32"/>
      <c r="GX78" s="32"/>
      <c r="GY78" s="32"/>
      <c r="GZ78" s="32"/>
      <c r="HA78" s="32"/>
      <c r="HB78" s="32"/>
      <c r="HC78" s="32"/>
      <c r="HD78" s="32"/>
      <c r="HE78" s="32"/>
      <c r="HF78" s="32"/>
      <c r="HG78" s="32"/>
      <c r="HH78" s="32"/>
      <c r="HI78" s="32"/>
      <c r="HJ78" s="32"/>
      <c r="HK78" s="32"/>
      <c r="HL78" s="32"/>
      <c r="HM78" s="32"/>
      <c r="HN78" s="32"/>
      <c r="HO78" s="32"/>
      <c r="HP78" s="32"/>
      <c r="HQ78" s="32"/>
      <c r="HR78" s="32"/>
      <c r="HS78" s="32"/>
      <c r="HT78" s="32"/>
      <c r="HU78" s="32"/>
      <c r="HV78" s="32"/>
      <c r="HW78" s="32"/>
      <c r="HX78" s="32"/>
      <c r="HY78" s="32"/>
      <c r="HZ78" s="32"/>
      <c r="IA78" s="32"/>
      <c r="IB78" s="32"/>
      <c r="IC78" s="32"/>
      <c r="ID78" s="32"/>
      <c r="IE78" s="32"/>
      <c r="IF78" s="32"/>
      <c r="IG78" s="32"/>
      <c r="IH78" s="32"/>
      <c r="II78" s="32"/>
      <c r="IJ78" s="32"/>
      <c r="IK78" s="32"/>
      <c r="IL78" s="32"/>
      <c r="IM78" s="32"/>
      <c r="IN78" s="32"/>
      <c r="IO78" s="32"/>
      <c r="IP78" s="32"/>
      <c r="IQ78" s="32"/>
      <c r="IR78" s="32"/>
      <c r="IS78" s="32"/>
      <c r="IT78" s="32"/>
      <c r="IU78" s="32"/>
      <c r="IV78" s="32"/>
    </row>
    <row r="79" spans="1:256" ht="13.5">
      <c r="A79" s="54" t="s">
        <v>22</v>
      </c>
      <c r="B79" s="23"/>
      <c r="C79" s="23"/>
      <c r="D79" s="23"/>
      <c r="E79" s="83"/>
      <c r="F79" s="8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/>
      <c r="BV79" s="32"/>
      <c r="BW79" s="32"/>
      <c r="BX79" s="32"/>
      <c r="BY79" s="32"/>
      <c r="BZ79" s="32"/>
      <c r="CA79" s="32"/>
      <c r="CB79" s="32"/>
      <c r="CC79" s="32"/>
      <c r="CD79" s="32"/>
      <c r="CE79" s="32"/>
      <c r="CF79" s="32"/>
      <c r="CG79" s="32"/>
      <c r="CH79" s="32"/>
      <c r="CI79" s="32"/>
      <c r="CJ79" s="32"/>
      <c r="CK79" s="32"/>
      <c r="CL79" s="32"/>
      <c r="CM79" s="32"/>
      <c r="CN79" s="32"/>
      <c r="CO79" s="32"/>
      <c r="CP79" s="32"/>
      <c r="CQ79" s="32"/>
      <c r="CR79" s="32"/>
      <c r="CS79" s="32"/>
      <c r="CT79" s="32"/>
      <c r="CU79" s="32"/>
      <c r="CV79" s="32"/>
      <c r="CW79" s="32"/>
      <c r="CX79" s="32"/>
      <c r="CY79" s="32"/>
      <c r="CZ79" s="32"/>
      <c r="DA79" s="32"/>
      <c r="DB79" s="32"/>
      <c r="DC79" s="32"/>
      <c r="DD79" s="32"/>
      <c r="DE79" s="32"/>
      <c r="DF79" s="32"/>
      <c r="DG79" s="32"/>
      <c r="DH79" s="32"/>
      <c r="DI79" s="32"/>
      <c r="DJ79" s="32"/>
      <c r="DK79" s="32"/>
      <c r="DL79" s="32"/>
      <c r="DM79" s="32"/>
      <c r="DN79" s="32"/>
      <c r="DO79" s="32"/>
      <c r="DP79" s="32"/>
      <c r="DQ79" s="32"/>
      <c r="DR79" s="32"/>
      <c r="DS79" s="32"/>
      <c r="DT79" s="32"/>
      <c r="DU79" s="32"/>
      <c r="DV79" s="32"/>
      <c r="DW79" s="32"/>
      <c r="DX79" s="32"/>
      <c r="DY79" s="32"/>
      <c r="DZ79" s="32"/>
      <c r="EA79" s="32"/>
      <c r="EB79" s="32"/>
      <c r="EC79" s="32"/>
      <c r="ED79" s="32"/>
      <c r="EE79" s="32"/>
      <c r="EF79" s="32"/>
      <c r="EG79" s="32"/>
      <c r="EH79" s="32"/>
      <c r="EI79" s="32"/>
      <c r="EJ79" s="32"/>
      <c r="EK79" s="32"/>
      <c r="EL79" s="32"/>
      <c r="EM79" s="32"/>
      <c r="EN79" s="32"/>
      <c r="EO79" s="32"/>
      <c r="EP79" s="32"/>
      <c r="EQ79" s="32"/>
      <c r="ER79" s="32"/>
      <c r="ES79" s="32"/>
      <c r="ET79" s="32"/>
      <c r="EU79" s="32"/>
      <c r="EV79" s="32"/>
      <c r="EW79" s="32"/>
      <c r="EX79" s="32"/>
      <c r="EY79" s="32"/>
      <c r="EZ79" s="32"/>
      <c r="FA79" s="32"/>
      <c r="FB79" s="32"/>
      <c r="FC79" s="32"/>
      <c r="FD79" s="32"/>
      <c r="FE79" s="32"/>
      <c r="FF79" s="32"/>
      <c r="FG79" s="32"/>
      <c r="FH79" s="32"/>
      <c r="FI79" s="32"/>
      <c r="FJ79" s="32"/>
      <c r="FK79" s="32"/>
      <c r="FL79" s="32"/>
      <c r="FM79" s="32"/>
      <c r="FN79" s="32"/>
      <c r="FO79" s="32"/>
      <c r="FP79" s="32"/>
      <c r="FQ79" s="32"/>
      <c r="FR79" s="32"/>
      <c r="FS79" s="32"/>
      <c r="FT79" s="32"/>
      <c r="FU79" s="32"/>
      <c r="FV79" s="32"/>
      <c r="FW79" s="32"/>
      <c r="FX79" s="32"/>
      <c r="FY79" s="32"/>
      <c r="FZ79" s="32"/>
      <c r="GA79" s="32"/>
      <c r="GB79" s="32"/>
      <c r="GC79" s="32"/>
      <c r="GD79" s="32"/>
      <c r="GE79" s="32"/>
      <c r="GF79" s="32"/>
      <c r="GG79" s="32"/>
      <c r="GH79" s="32"/>
      <c r="GI79" s="32"/>
      <c r="GJ79" s="32"/>
      <c r="GK79" s="32"/>
      <c r="GL79" s="32"/>
      <c r="GM79" s="32"/>
      <c r="GN79" s="32"/>
      <c r="GO79" s="32"/>
      <c r="GP79" s="32"/>
      <c r="GQ79" s="32"/>
      <c r="GR79" s="32"/>
      <c r="GS79" s="32"/>
      <c r="GT79" s="32"/>
      <c r="GU79" s="32"/>
      <c r="GV79" s="32"/>
      <c r="GW79" s="32"/>
      <c r="GX79" s="32"/>
      <c r="GY79" s="32"/>
      <c r="GZ79" s="32"/>
      <c r="HA79" s="32"/>
      <c r="HB79" s="32"/>
      <c r="HC79" s="32"/>
      <c r="HD79" s="32"/>
      <c r="HE79" s="32"/>
      <c r="HF79" s="32"/>
      <c r="HG79" s="32"/>
      <c r="HH79" s="32"/>
      <c r="HI79" s="32"/>
      <c r="HJ79" s="32"/>
      <c r="HK79" s="32"/>
      <c r="HL79" s="32"/>
      <c r="HM79" s="32"/>
      <c r="HN79" s="32"/>
      <c r="HO79" s="32"/>
      <c r="HP79" s="32"/>
      <c r="HQ79" s="32"/>
      <c r="HR79" s="32"/>
      <c r="HS79" s="32"/>
      <c r="HT79" s="32"/>
      <c r="HU79" s="32"/>
      <c r="HV79" s="32"/>
      <c r="HW79" s="32"/>
      <c r="HX79" s="32"/>
      <c r="HY79" s="32"/>
      <c r="HZ79" s="32"/>
      <c r="IA79" s="32"/>
      <c r="IB79" s="32"/>
      <c r="IC79" s="32"/>
      <c r="ID79" s="32"/>
      <c r="IE79" s="32"/>
      <c r="IF79" s="32"/>
      <c r="IG79" s="32"/>
      <c r="IH79" s="32"/>
      <c r="II79" s="32"/>
      <c r="IJ79" s="32"/>
      <c r="IK79" s="32"/>
      <c r="IL79" s="32"/>
      <c r="IM79" s="32"/>
      <c r="IN79" s="32"/>
      <c r="IO79" s="32"/>
      <c r="IP79" s="32"/>
      <c r="IQ79" s="32"/>
      <c r="IR79" s="32"/>
      <c r="IS79" s="32"/>
      <c r="IT79" s="32"/>
      <c r="IU79" s="32"/>
      <c r="IV79" s="32"/>
    </row>
    <row r="80" spans="1:256" ht="13.5">
      <c r="A80" s="55" t="s">
        <v>23</v>
      </c>
      <c r="B80" s="41"/>
      <c r="C80" s="41"/>
      <c r="D80" s="41"/>
      <c r="E80" s="83"/>
      <c r="F80" s="82" t="s">
        <v>21</v>
      </c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/>
      <c r="BV80" s="32"/>
      <c r="BW80" s="32"/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/>
      <c r="CI80" s="32"/>
      <c r="CJ80" s="32"/>
      <c r="CK80" s="32"/>
      <c r="CL80" s="32"/>
      <c r="CM80" s="32"/>
      <c r="CN80" s="32"/>
      <c r="CO80" s="32"/>
      <c r="CP80" s="32"/>
      <c r="CQ80" s="32"/>
      <c r="CR80" s="32"/>
      <c r="CS80" s="32"/>
      <c r="CT80" s="32"/>
      <c r="CU80" s="32"/>
      <c r="CV80" s="32"/>
      <c r="CW80" s="32"/>
      <c r="CX80" s="32"/>
      <c r="CY80" s="32"/>
      <c r="CZ80" s="32"/>
      <c r="DA80" s="32"/>
      <c r="DB80" s="32"/>
      <c r="DC80" s="32"/>
      <c r="DD80" s="32"/>
      <c r="DE80" s="32"/>
      <c r="DF80" s="32"/>
      <c r="DG80" s="32"/>
      <c r="DH80" s="32"/>
      <c r="DI80" s="32"/>
      <c r="DJ80" s="32"/>
      <c r="DK80" s="32"/>
      <c r="DL80" s="32"/>
      <c r="DM80" s="32"/>
      <c r="DN80" s="32"/>
      <c r="DO80" s="32"/>
      <c r="DP80" s="32"/>
      <c r="DQ80" s="32"/>
      <c r="DR80" s="32"/>
      <c r="DS80" s="32"/>
      <c r="DT80" s="32"/>
      <c r="DU80" s="32"/>
      <c r="DV80" s="32"/>
      <c r="DW80" s="32"/>
      <c r="DX80" s="32"/>
      <c r="DY80" s="32"/>
      <c r="DZ80" s="32"/>
      <c r="EA80" s="32"/>
      <c r="EB80" s="32"/>
      <c r="EC80" s="32"/>
      <c r="ED80" s="32"/>
      <c r="EE80" s="32"/>
      <c r="EF80" s="32"/>
      <c r="EG80" s="32"/>
      <c r="EH80" s="32"/>
      <c r="EI80" s="32"/>
      <c r="EJ80" s="32"/>
      <c r="EK80" s="32"/>
      <c r="EL80" s="32"/>
      <c r="EM80" s="32"/>
      <c r="EN80" s="32"/>
      <c r="EO80" s="32"/>
      <c r="EP80" s="32"/>
      <c r="EQ80" s="32"/>
      <c r="ER80" s="32"/>
      <c r="ES80" s="32"/>
      <c r="ET80" s="32"/>
      <c r="EU80" s="32"/>
      <c r="EV80" s="32"/>
      <c r="EW80" s="32"/>
      <c r="EX80" s="32"/>
      <c r="EY80" s="32"/>
      <c r="EZ80" s="32"/>
      <c r="FA80" s="32"/>
      <c r="FB80" s="32"/>
      <c r="FC80" s="32"/>
      <c r="FD80" s="32"/>
      <c r="FE80" s="32"/>
      <c r="FF80" s="32"/>
      <c r="FG80" s="32"/>
      <c r="FH80" s="32"/>
      <c r="FI80" s="32"/>
      <c r="FJ80" s="32"/>
      <c r="FK80" s="32"/>
      <c r="FL80" s="32"/>
      <c r="FM80" s="32"/>
      <c r="FN80" s="32"/>
      <c r="FO80" s="32"/>
      <c r="FP80" s="32"/>
      <c r="FQ80" s="32"/>
      <c r="FR80" s="32"/>
      <c r="FS80" s="32"/>
      <c r="FT80" s="32"/>
      <c r="FU80" s="32"/>
      <c r="FV80" s="32"/>
      <c r="FW80" s="32"/>
      <c r="FX80" s="32"/>
      <c r="FY80" s="32"/>
      <c r="FZ80" s="32"/>
      <c r="GA80" s="32"/>
      <c r="GB80" s="32"/>
      <c r="GC80" s="32"/>
      <c r="GD80" s="32"/>
      <c r="GE80" s="32"/>
      <c r="GF80" s="32"/>
      <c r="GG80" s="32"/>
      <c r="GH80" s="32"/>
      <c r="GI80" s="32"/>
      <c r="GJ80" s="32"/>
      <c r="GK80" s="32"/>
      <c r="GL80" s="32"/>
      <c r="GM80" s="32"/>
      <c r="GN80" s="32"/>
      <c r="GO80" s="32"/>
      <c r="GP80" s="32"/>
      <c r="GQ80" s="32"/>
      <c r="GR80" s="32"/>
      <c r="GS80" s="32"/>
      <c r="GT80" s="32"/>
      <c r="GU80" s="32"/>
      <c r="GV80" s="32"/>
      <c r="GW80" s="32"/>
      <c r="GX80" s="32"/>
      <c r="GY80" s="32"/>
      <c r="GZ80" s="32"/>
      <c r="HA80" s="32"/>
      <c r="HB80" s="32"/>
      <c r="HC80" s="32"/>
      <c r="HD80" s="32"/>
      <c r="HE80" s="32"/>
      <c r="HF80" s="32"/>
      <c r="HG80" s="32"/>
      <c r="HH80" s="32"/>
      <c r="HI80" s="32"/>
      <c r="HJ80" s="32"/>
      <c r="HK80" s="32"/>
      <c r="HL80" s="32"/>
      <c r="HM80" s="32"/>
      <c r="HN80" s="32"/>
      <c r="HO80" s="32"/>
      <c r="HP80" s="32"/>
      <c r="HQ80" s="32"/>
      <c r="HR80" s="32"/>
      <c r="HS80" s="32"/>
      <c r="HT80" s="32"/>
      <c r="HU80" s="32"/>
      <c r="HV80" s="32"/>
      <c r="HW80" s="32"/>
      <c r="HX80" s="32"/>
      <c r="HY80" s="32"/>
      <c r="HZ80" s="32"/>
      <c r="IA80" s="32"/>
      <c r="IB80" s="32"/>
      <c r="IC80" s="32"/>
      <c r="ID80" s="32"/>
      <c r="IE80" s="32"/>
      <c r="IF80" s="32"/>
      <c r="IG80" s="32"/>
      <c r="IH80" s="32"/>
      <c r="II80" s="32"/>
      <c r="IJ80" s="32"/>
      <c r="IK80" s="32"/>
      <c r="IL80" s="32"/>
      <c r="IM80" s="32"/>
      <c r="IN80" s="32"/>
      <c r="IO80" s="32"/>
      <c r="IP80" s="32"/>
      <c r="IQ80" s="32"/>
      <c r="IR80" s="32"/>
      <c r="IS80" s="32"/>
      <c r="IT80" s="32"/>
      <c r="IU80" s="32"/>
      <c r="IV80" s="32"/>
    </row>
    <row r="81" spans="1:256" ht="13.5">
      <c r="A81" s="67" t="s">
        <v>24</v>
      </c>
      <c r="B81" s="28"/>
      <c r="C81" s="28"/>
      <c r="D81" s="28"/>
      <c r="E81" s="83"/>
      <c r="F81" s="8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  <c r="BT81" s="32"/>
      <c r="BU81" s="32"/>
      <c r="BV81" s="32"/>
      <c r="BW81" s="32"/>
      <c r="BX81" s="32"/>
      <c r="BY81" s="32"/>
      <c r="BZ81" s="32"/>
      <c r="CA81" s="32"/>
      <c r="CB81" s="32"/>
      <c r="CC81" s="32"/>
      <c r="CD81" s="32"/>
      <c r="CE81" s="32"/>
      <c r="CF81" s="32"/>
      <c r="CG81" s="32"/>
      <c r="CH81" s="32"/>
      <c r="CI81" s="32"/>
      <c r="CJ81" s="32"/>
      <c r="CK81" s="32"/>
      <c r="CL81" s="32"/>
      <c r="CM81" s="32"/>
      <c r="CN81" s="32"/>
      <c r="CO81" s="32"/>
      <c r="CP81" s="32"/>
      <c r="CQ81" s="32"/>
      <c r="CR81" s="32"/>
      <c r="CS81" s="32"/>
      <c r="CT81" s="32"/>
      <c r="CU81" s="32"/>
      <c r="CV81" s="32"/>
      <c r="CW81" s="32"/>
      <c r="CX81" s="32"/>
      <c r="CY81" s="32"/>
      <c r="CZ81" s="32"/>
      <c r="DA81" s="32"/>
      <c r="DB81" s="32"/>
      <c r="DC81" s="32"/>
      <c r="DD81" s="32"/>
      <c r="DE81" s="32"/>
      <c r="DF81" s="32"/>
      <c r="DG81" s="32"/>
      <c r="DH81" s="32"/>
      <c r="DI81" s="32"/>
      <c r="DJ81" s="32"/>
      <c r="DK81" s="32"/>
      <c r="DL81" s="32"/>
      <c r="DM81" s="32"/>
      <c r="DN81" s="32"/>
      <c r="DO81" s="32"/>
      <c r="DP81" s="32"/>
      <c r="DQ81" s="32"/>
      <c r="DR81" s="32"/>
      <c r="DS81" s="32"/>
      <c r="DT81" s="32"/>
      <c r="DU81" s="32"/>
      <c r="DV81" s="32"/>
      <c r="DW81" s="32"/>
      <c r="DX81" s="32"/>
      <c r="DY81" s="32"/>
      <c r="DZ81" s="32"/>
      <c r="EA81" s="32"/>
      <c r="EB81" s="32"/>
      <c r="EC81" s="32"/>
      <c r="ED81" s="32"/>
      <c r="EE81" s="32"/>
      <c r="EF81" s="32"/>
      <c r="EG81" s="32"/>
      <c r="EH81" s="32"/>
      <c r="EI81" s="32"/>
      <c r="EJ81" s="32"/>
      <c r="EK81" s="32"/>
      <c r="EL81" s="32"/>
      <c r="EM81" s="32"/>
      <c r="EN81" s="32"/>
      <c r="EO81" s="32"/>
      <c r="EP81" s="32"/>
      <c r="EQ81" s="32"/>
      <c r="ER81" s="32"/>
      <c r="ES81" s="32"/>
      <c r="ET81" s="32"/>
      <c r="EU81" s="32"/>
      <c r="EV81" s="32"/>
      <c r="EW81" s="32"/>
      <c r="EX81" s="32"/>
      <c r="EY81" s="32"/>
      <c r="EZ81" s="32"/>
      <c r="FA81" s="32"/>
      <c r="FB81" s="32"/>
      <c r="FC81" s="32"/>
      <c r="FD81" s="32"/>
      <c r="FE81" s="32"/>
      <c r="FF81" s="32"/>
      <c r="FG81" s="32"/>
      <c r="FH81" s="32"/>
      <c r="FI81" s="32"/>
      <c r="FJ81" s="32"/>
      <c r="FK81" s="32"/>
      <c r="FL81" s="32"/>
      <c r="FM81" s="32"/>
      <c r="FN81" s="32"/>
      <c r="FO81" s="32"/>
      <c r="FP81" s="32"/>
      <c r="FQ81" s="32"/>
      <c r="FR81" s="32"/>
      <c r="FS81" s="32"/>
      <c r="FT81" s="32"/>
      <c r="FU81" s="32"/>
      <c r="FV81" s="32"/>
      <c r="FW81" s="32"/>
      <c r="FX81" s="32"/>
      <c r="FY81" s="32"/>
      <c r="FZ81" s="32"/>
      <c r="GA81" s="32"/>
      <c r="GB81" s="32"/>
      <c r="GC81" s="32"/>
      <c r="GD81" s="32"/>
      <c r="GE81" s="32"/>
      <c r="GF81" s="32"/>
      <c r="GG81" s="32"/>
      <c r="GH81" s="32"/>
      <c r="GI81" s="32"/>
      <c r="GJ81" s="32"/>
      <c r="GK81" s="32"/>
      <c r="GL81" s="32"/>
      <c r="GM81" s="32"/>
      <c r="GN81" s="32"/>
      <c r="GO81" s="32"/>
      <c r="GP81" s="32"/>
      <c r="GQ81" s="32"/>
      <c r="GR81" s="32"/>
      <c r="GS81" s="32"/>
      <c r="GT81" s="32"/>
      <c r="GU81" s="32"/>
      <c r="GV81" s="32"/>
      <c r="GW81" s="32"/>
      <c r="GX81" s="32"/>
      <c r="GY81" s="32"/>
      <c r="GZ81" s="32"/>
      <c r="HA81" s="32"/>
      <c r="HB81" s="32"/>
      <c r="HC81" s="32"/>
      <c r="HD81" s="32"/>
      <c r="HE81" s="32"/>
      <c r="HF81" s="32"/>
      <c r="HG81" s="32"/>
      <c r="HH81" s="32"/>
      <c r="HI81" s="32"/>
      <c r="HJ81" s="32"/>
      <c r="HK81" s="32"/>
      <c r="HL81" s="32"/>
      <c r="HM81" s="32"/>
      <c r="HN81" s="32"/>
      <c r="HO81" s="32"/>
      <c r="HP81" s="32"/>
      <c r="HQ81" s="32"/>
      <c r="HR81" s="32"/>
      <c r="HS81" s="32"/>
      <c r="HT81" s="32"/>
      <c r="HU81" s="32"/>
      <c r="HV81" s="32"/>
      <c r="HW81" s="32"/>
      <c r="HX81" s="32"/>
      <c r="HY81" s="32"/>
      <c r="HZ81" s="32"/>
      <c r="IA81" s="32"/>
      <c r="IB81" s="32"/>
      <c r="IC81" s="32"/>
      <c r="ID81" s="32"/>
      <c r="IE81" s="32"/>
      <c r="IF81" s="32"/>
      <c r="IG81" s="32"/>
      <c r="IH81" s="32"/>
      <c r="II81" s="32"/>
      <c r="IJ81" s="32"/>
      <c r="IK81" s="32"/>
      <c r="IL81" s="32"/>
      <c r="IM81" s="32"/>
      <c r="IN81" s="32"/>
      <c r="IO81" s="32"/>
      <c r="IP81" s="32"/>
      <c r="IQ81" s="32"/>
      <c r="IR81" s="32"/>
      <c r="IS81" s="32"/>
      <c r="IT81" s="32"/>
      <c r="IU81" s="32"/>
      <c r="IV81" s="32"/>
    </row>
    <row r="82" spans="1:256" ht="27.75">
      <c r="A82" s="29" t="s">
        <v>21</v>
      </c>
      <c r="B82" s="30" t="s">
        <v>21</v>
      </c>
      <c r="C82" s="30" t="s">
        <v>21</v>
      </c>
      <c r="D82" s="31" t="s">
        <v>96</v>
      </c>
      <c r="E82" s="81"/>
      <c r="F82" s="8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32"/>
      <c r="BT82" s="32"/>
      <c r="BU82" s="32"/>
      <c r="BV82" s="32"/>
      <c r="BW82" s="32"/>
      <c r="BX82" s="32"/>
      <c r="BY82" s="32"/>
      <c r="BZ82" s="32"/>
      <c r="CA82" s="32"/>
      <c r="CB82" s="32"/>
      <c r="CC82" s="32"/>
      <c r="CD82" s="32"/>
      <c r="CE82" s="32"/>
      <c r="CF82" s="32"/>
      <c r="CG82" s="32"/>
      <c r="CH82" s="32"/>
      <c r="CI82" s="32"/>
      <c r="CJ82" s="32"/>
      <c r="CK82" s="32"/>
      <c r="CL82" s="32"/>
      <c r="CM82" s="32"/>
      <c r="CN82" s="32"/>
      <c r="CO82" s="32"/>
      <c r="CP82" s="32"/>
      <c r="CQ82" s="32"/>
      <c r="CR82" s="32"/>
      <c r="CS82" s="32"/>
      <c r="CT82" s="32"/>
      <c r="CU82" s="32"/>
      <c r="CV82" s="32"/>
      <c r="CW82" s="32"/>
      <c r="CX82" s="32"/>
      <c r="CY82" s="32"/>
      <c r="CZ82" s="32"/>
      <c r="DA82" s="32"/>
      <c r="DB82" s="32"/>
      <c r="DC82" s="32"/>
      <c r="DD82" s="32"/>
      <c r="DE82" s="32"/>
      <c r="DF82" s="32"/>
      <c r="DG82" s="32"/>
      <c r="DH82" s="32"/>
      <c r="DI82" s="32"/>
      <c r="DJ82" s="32"/>
      <c r="DK82" s="32"/>
      <c r="DL82" s="32"/>
      <c r="DM82" s="32"/>
      <c r="DN82" s="32"/>
      <c r="DO82" s="32"/>
      <c r="DP82" s="32"/>
      <c r="DQ82" s="32"/>
      <c r="DR82" s="32"/>
      <c r="DS82" s="32"/>
      <c r="DT82" s="32"/>
      <c r="DU82" s="32"/>
      <c r="DV82" s="32"/>
      <c r="DW82" s="32"/>
      <c r="DX82" s="32"/>
      <c r="DY82" s="32"/>
      <c r="DZ82" s="32"/>
      <c r="EA82" s="32"/>
      <c r="EB82" s="32"/>
      <c r="EC82" s="32"/>
      <c r="ED82" s="32"/>
      <c r="EE82" s="32"/>
      <c r="EF82" s="32"/>
      <c r="EG82" s="32"/>
      <c r="EH82" s="32"/>
      <c r="EI82" s="32"/>
      <c r="EJ82" s="32"/>
      <c r="EK82" s="32"/>
      <c r="EL82" s="32"/>
      <c r="EM82" s="32"/>
      <c r="EN82" s="32"/>
      <c r="EO82" s="32"/>
      <c r="EP82" s="32"/>
      <c r="EQ82" s="32"/>
      <c r="ER82" s="32"/>
      <c r="ES82" s="32"/>
      <c r="ET82" s="32"/>
      <c r="EU82" s="32"/>
      <c r="EV82" s="32"/>
      <c r="EW82" s="32"/>
      <c r="EX82" s="32"/>
      <c r="EY82" s="32"/>
      <c r="EZ82" s="32"/>
      <c r="FA82" s="32"/>
      <c r="FB82" s="32"/>
      <c r="FC82" s="32"/>
      <c r="FD82" s="32"/>
      <c r="FE82" s="32"/>
      <c r="FF82" s="32"/>
      <c r="FG82" s="32"/>
      <c r="FH82" s="32"/>
      <c r="FI82" s="32"/>
      <c r="FJ82" s="32"/>
      <c r="FK82" s="32"/>
      <c r="FL82" s="32"/>
      <c r="FM82" s="32"/>
      <c r="FN82" s="32"/>
      <c r="FO82" s="32"/>
      <c r="FP82" s="32"/>
      <c r="FQ82" s="32"/>
      <c r="FR82" s="32"/>
      <c r="FS82" s="32"/>
      <c r="FT82" s="32"/>
      <c r="FU82" s="32"/>
      <c r="FV82" s="32"/>
      <c r="FW82" s="32"/>
      <c r="FX82" s="32"/>
      <c r="FY82" s="32"/>
      <c r="FZ82" s="32"/>
      <c r="GA82" s="32"/>
      <c r="GB82" s="32"/>
      <c r="GC82" s="32"/>
      <c r="GD82" s="32"/>
      <c r="GE82" s="32"/>
      <c r="GF82" s="32"/>
      <c r="GG82" s="32"/>
      <c r="GH82" s="32"/>
      <c r="GI82" s="32"/>
      <c r="GJ82" s="32"/>
      <c r="GK82" s="32"/>
      <c r="GL82" s="32"/>
      <c r="GM82" s="32"/>
      <c r="GN82" s="32"/>
      <c r="GO82" s="32"/>
      <c r="GP82" s="32"/>
      <c r="GQ82" s="32"/>
      <c r="GR82" s="32"/>
      <c r="GS82" s="32"/>
      <c r="GT82" s="32"/>
      <c r="GU82" s="32"/>
      <c r="GV82" s="32"/>
      <c r="GW82" s="32"/>
      <c r="GX82" s="32"/>
      <c r="GY82" s="32"/>
      <c r="GZ82" s="32"/>
      <c r="HA82" s="32"/>
      <c r="HB82" s="32"/>
      <c r="HC82" s="32"/>
      <c r="HD82" s="32"/>
      <c r="HE82" s="32"/>
      <c r="HF82" s="32"/>
      <c r="HG82" s="32"/>
      <c r="HH82" s="32"/>
      <c r="HI82" s="32"/>
      <c r="HJ82" s="32"/>
      <c r="HK82" s="32"/>
      <c r="HL82" s="32"/>
      <c r="HM82" s="32"/>
      <c r="HN82" s="32"/>
      <c r="HO82" s="32"/>
      <c r="HP82" s="32"/>
      <c r="HQ82" s="32"/>
      <c r="HR82" s="32"/>
      <c r="HS82" s="32"/>
      <c r="HT82" s="32"/>
      <c r="HU82" s="32"/>
      <c r="HV82" s="32"/>
      <c r="HW82" s="32"/>
      <c r="HX82" s="32"/>
      <c r="HY82" s="32"/>
      <c r="HZ82" s="32"/>
      <c r="IA82" s="32"/>
      <c r="IB82" s="32"/>
      <c r="IC82" s="32"/>
      <c r="ID82" s="32"/>
      <c r="IE82" s="32"/>
      <c r="IF82" s="32"/>
      <c r="IG82" s="32"/>
      <c r="IH82" s="32"/>
      <c r="II82" s="32"/>
      <c r="IJ82" s="32"/>
      <c r="IK82" s="32"/>
      <c r="IL82" s="32"/>
      <c r="IM82" s="32"/>
      <c r="IN82" s="32"/>
      <c r="IO82" s="32"/>
      <c r="IP82" s="32"/>
      <c r="IQ82" s="32"/>
      <c r="IR82" s="32"/>
      <c r="IS82" s="32"/>
      <c r="IT82" s="32"/>
      <c r="IU82" s="32"/>
      <c r="IV82" s="32"/>
    </row>
    <row r="83" spans="1:256" ht="40.5">
      <c r="A83" s="34" t="s">
        <v>25</v>
      </c>
      <c r="B83" s="35" t="s">
        <v>25</v>
      </c>
      <c r="C83" s="35">
        <f>C78</f>
        <v>227.97193181818176</v>
      </c>
      <c r="D83" s="36" t="s">
        <v>97</v>
      </c>
      <c r="E83" s="81"/>
      <c r="F83" s="8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  <c r="BT83" s="32"/>
      <c r="BU83" s="32"/>
      <c r="BV83" s="32"/>
      <c r="BW83" s="32"/>
      <c r="BX83" s="32"/>
      <c r="BY83" s="32"/>
      <c r="BZ83" s="32"/>
      <c r="CA83" s="32"/>
      <c r="CB83" s="32"/>
      <c r="CC83" s="32"/>
      <c r="CD83" s="32"/>
      <c r="CE83" s="32"/>
      <c r="CF83" s="32"/>
      <c r="CG83" s="32"/>
      <c r="CH83" s="32"/>
      <c r="CI83" s="32"/>
      <c r="CJ83" s="32"/>
      <c r="CK83" s="32"/>
      <c r="CL83" s="32"/>
      <c r="CM83" s="32"/>
      <c r="CN83" s="32"/>
      <c r="CO83" s="32"/>
      <c r="CP83" s="32"/>
      <c r="CQ83" s="32"/>
      <c r="CR83" s="32"/>
      <c r="CS83" s="32"/>
      <c r="CT83" s="32"/>
      <c r="CU83" s="32"/>
      <c r="CV83" s="32"/>
      <c r="CW83" s="32"/>
      <c r="CX83" s="32"/>
      <c r="CY83" s="32"/>
      <c r="CZ83" s="32"/>
      <c r="DA83" s="32"/>
      <c r="DB83" s="32"/>
      <c r="DC83" s="32"/>
      <c r="DD83" s="32"/>
      <c r="DE83" s="32"/>
      <c r="DF83" s="32"/>
      <c r="DG83" s="32"/>
      <c r="DH83" s="32"/>
      <c r="DI83" s="32"/>
      <c r="DJ83" s="32"/>
      <c r="DK83" s="32"/>
      <c r="DL83" s="32"/>
      <c r="DM83" s="32"/>
      <c r="DN83" s="32"/>
      <c r="DO83" s="32"/>
      <c r="DP83" s="32"/>
      <c r="DQ83" s="32"/>
      <c r="DR83" s="32"/>
      <c r="DS83" s="32"/>
      <c r="DT83" s="32"/>
      <c r="DU83" s="32"/>
      <c r="DV83" s="32"/>
      <c r="DW83" s="32"/>
      <c r="DX83" s="32"/>
      <c r="DY83" s="32"/>
      <c r="DZ83" s="32"/>
      <c r="EA83" s="32"/>
      <c r="EB83" s="32"/>
      <c r="EC83" s="32"/>
      <c r="ED83" s="32"/>
      <c r="EE83" s="32"/>
      <c r="EF83" s="32"/>
      <c r="EG83" s="32"/>
      <c r="EH83" s="32"/>
      <c r="EI83" s="32"/>
      <c r="EJ83" s="32"/>
      <c r="EK83" s="32"/>
      <c r="EL83" s="32"/>
      <c r="EM83" s="32"/>
      <c r="EN83" s="32"/>
      <c r="EO83" s="32"/>
      <c r="EP83" s="32"/>
      <c r="EQ83" s="32"/>
      <c r="ER83" s="32"/>
      <c r="ES83" s="32"/>
      <c r="ET83" s="32"/>
      <c r="EU83" s="32"/>
      <c r="EV83" s="32"/>
      <c r="EW83" s="32"/>
      <c r="EX83" s="32"/>
      <c r="EY83" s="32"/>
      <c r="EZ83" s="32"/>
      <c r="FA83" s="32"/>
      <c r="FB83" s="32"/>
      <c r="FC83" s="32"/>
      <c r="FD83" s="32"/>
      <c r="FE83" s="32"/>
      <c r="FF83" s="32"/>
      <c r="FG83" s="32"/>
      <c r="FH83" s="32"/>
      <c r="FI83" s="32"/>
      <c r="FJ83" s="32"/>
      <c r="FK83" s="32"/>
      <c r="FL83" s="32"/>
      <c r="FM83" s="32"/>
      <c r="FN83" s="32"/>
      <c r="FO83" s="32"/>
      <c r="FP83" s="32"/>
      <c r="FQ83" s="32"/>
      <c r="FR83" s="32"/>
      <c r="FS83" s="32"/>
      <c r="FT83" s="32"/>
      <c r="FU83" s="32"/>
      <c r="FV83" s="32"/>
      <c r="FW83" s="32"/>
      <c r="FX83" s="32"/>
      <c r="FY83" s="32"/>
      <c r="FZ83" s="32"/>
      <c r="GA83" s="32"/>
      <c r="GB83" s="32"/>
      <c r="GC83" s="32"/>
      <c r="GD83" s="32"/>
      <c r="GE83" s="32"/>
      <c r="GF83" s="32"/>
      <c r="GG83" s="32"/>
      <c r="GH83" s="32"/>
      <c r="GI83" s="32"/>
      <c r="GJ83" s="32"/>
      <c r="GK83" s="32"/>
      <c r="GL83" s="32"/>
      <c r="GM83" s="32"/>
      <c r="GN83" s="32"/>
      <c r="GO83" s="32"/>
      <c r="GP83" s="32"/>
      <c r="GQ83" s="32"/>
      <c r="GR83" s="32"/>
      <c r="GS83" s="32"/>
      <c r="GT83" s="32"/>
      <c r="GU83" s="32"/>
      <c r="GV83" s="32"/>
      <c r="GW83" s="32"/>
      <c r="GX83" s="32"/>
      <c r="GY83" s="32"/>
      <c r="GZ83" s="32"/>
      <c r="HA83" s="32"/>
      <c r="HB83" s="32"/>
      <c r="HC83" s="32"/>
      <c r="HD83" s="32"/>
      <c r="HE83" s="32"/>
      <c r="HF83" s="32"/>
      <c r="HG83" s="32"/>
      <c r="HH83" s="32"/>
      <c r="HI83" s="32"/>
      <c r="HJ83" s="32"/>
      <c r="HK83" s="32"/>
      <c r="HL83" s="32"/>
      <c r="HM83" s="32"/>
      <c r="HN83" s="32"/>
      <c r="HO83" s="32"/>
      <c r="HP83" s="32"/>
      <c r="HQ83" s="32"/>
      <c r="HR83" s="32"/>
      <c r="HS83" s="32"/>
      <c r="HT83" s="32"/>
      <c r="HU83" s="32"/>
      <c r="HV83" s="32"/>
      <c r="HW83" s="32"/>
      <c r="HX83" s="32"/>
      <c r="HY83" s="32"/>
      <c r="HZ83" s="32"/>
      <c r="IA83" s="32"/>
      <c r="IB83" s="32"/>
      <c r="IC83" s="32"/>
      <c r="ID83" s="32"/>
      <c r="IE83" s="32"/>
      <c r="IF83" s="32"/>
      <c r="IG83" s="32"/>
      <c r="IH83" s="32"/>
      <c r="II83" s="32"/>
      <c r="IJ83" s="32"/>
      <c r="IK83" s="32"/>
      <c r="IL83" s="32"/>
      <c r="IM83" s="32"/>
      <c r="IN83" s="32"/>
      <c r="IO83" s="32"/>
      <c r="IP83" s="32"/>
      <c r="IQ83" s="32"/>
      <c r="IR83" s="32"/>
      <c r="IS83" s="32"/>
      <c r="IT83" s="32"/>
      <c r="IU83" s="32"/>
      <c r="IV83" s="32"/>
    </row>
    <row r="84" spans="1:256" ht="13.5">
      <c r="A84" s="34">
        <f>26.5-21.65</f>
        <v>4.850000000000001</v>
      </c>
      <c r="B84" s="35">
        <f>A84</f>
        <v>4.850000000000001</v>
      </c>
      <c r="C84" s="35">
        <f>C83+A84</f>
        <v>232.82193181818175</v>
      </c>
      <c r="D84" s="84" t="s">
        <v>98</v>
      </c>
      <c r="E84" s="81" t="s">
        <v>21</v>
      </c>
      <c r="F84" s="8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/>
      <c r="CI84" s="32"/>
      <c r="CJ84" s="32"/>
      <c r="CK84" s="32"/>
      <c r="CL84" s="32"/>
      <c r="CM84" s="32"/>
      <c r="CN84" s="32"/>
      <c r="CO84" s="32"/>
      <c r="CP84" s="32"/>
      <c r="CQ84" s="32"/>
      <c r="CR84" s="32"/>
      <c r="CS84" s="32"/>
      <c r="CT84" s="32"/>
      <c r="CU84" s="32"/>
      <c r="CV84" s="32"/>
      <c r="CW84" s="32"/>
      <c r="CX84" s="32"/>
      <c r="CY84" s="32"/>
      <c r="CZ84" s="32"/>
      <c r="DA84" s="32"/>
      <c r="DB84" s="32"/>
      <c r="DC84" s="32"/>
      <c r="DD84" s="32"/>
      <c r="DE84" s="32"/>
      <c r="DF84" s="32"/>
      <c r="DG84" s="32"/>
      <c r="DH84" s="32"/>
      <c r="DI84" s="32"/>
      <c r="DJ84" s="32"/>
      <c r="DK84" s="32"/>
      <c r="DL84" s="32"/>
      <c r="DM84" s="32"/>
      <c r="DN84" s="32"/>
      <c r="DO84" s="32"/>
      <c r="DP84" s="32"/>
      <c r="DQ84" s="32"/>
      <c r="DR84" s="32"/>
      <c r="DS84" s="32"/>
      <c r="DT84" s="32"/>
      <c r="DU84" s="32"/>
      <c r="DV84" s="32"/>
      <c r="DW84" s="32"/>
      <c r="DX84" s="32"/>
      <c r="DY84" s="32"/>
      <c r="DZ84" s="32"/>
      <c r="EA84" s="32"/>
      <c r="EB84" s="32"/>
      <c r="EC84" s="32"/>
      <c r="ED84" s="32"/>
      <c r="EE84" s="32"/>
      <c r="EF84" s="32"/>
      <c r="EG84" s="32"/>
      <c r="EH84" s="32"/>
      <c r="EI84" s="32"/>
      <c r="EJ84" s="32"/>
      <c r="EK84" s="32"/>
      <c r="EL84" s="32"/>
      <c r="EM84" s="32"/>
      <c r="EN84" s="32"/>
      <c r="EO84" s="32"/>
      <c r="EP84" s="32"/>
      <c r="EQ84" s="32"/>
      <c r="ER84" s="32"/>
      <c r="ES84" s="32"/>
      <c r="ET84" s="32"/>
      <c r="EU84" s="32"/>
      <c r="EV84" s="32"/>
      <c r="EW84" s="32"/>
      <c r="EX84" s="32"/>
      <c r="EY84" s="32"/>
      <c r="EZ84" s="32"/>
      <c r="FA84" s="32"/>
      <c r="FB84" s="32"/>
      <c r="FC84" s="32"/>
      <c r="FD84" s="32"/>
      <c r="FE84" s="32"/>
      <c r="FF84" s="32"/>
      <c r="FG84" s="32"/>
      <c r="FH84" s="32"/>
      <c r="FI84" s="32"/>
      <c r="FJ84" s="32"/>
      <c r="FK84" s="32"/>
      <c r="FL84" s="32"/>
      <c r="FM84" s="32"/>
      <c r="FN84" s="32"/>
      <c r="FO84" s="32"/>
      <c r="FP84" s="32"/>
      <c r="FQ84" s="32"/>
      <c r="FR84" s="32"/>
      <c r="FS84" s="32"/>
      <c r="FT84" s="32"/>
      <c r="FU84" s="32"/>
      <c r="FV84" s="32"/>
      <c r="FW84" s="32"/>
      <c r="FX84" s="32"/>
      <c r="FY84" s="32"/>
      <c r="FZ84" s="32"/>
      <c r="GA84" s="32"/>
      <c r="GB84" s="32"/>
      <c r="GC84" s="32"/>
      <c r="GD84" s="32"/>
      <c r="GE84" s="32"/>
      <c r="GF84" s="32"/>
      <c r="GG84" s="32"/>
      <c r="GH84" s="32"/>
      <c r="GI84" s="32"/>
      <c r="GJ84" s="32"/>
      <c r="GK84" s="32"/>
      <c r="GL84" s="32"/>
      <c r="GM84" s="32"/>
      <c r="GN84" s="32"/>
      <c r="GO84" s="32"/>
      <c r="GP84" s="32"/>
      <c r="GQ84" s="32"/>
      <c r="GR84" s="32"/>
      <c r="GS84" s="32"/>
      <c r="GT84" s="32"/>
      <c r="GU84" s="32"/>
      <c r="GV84" s="32"/>
      <c r="GW84" s="32"/>
      <c r="GX84" s="32"/>
      <c r="GY84" s="32"/>
      <c r="GZ84" s="32"/>
      <c r="HA84" s="32"/>
      <c r="HB84" s="32"/>
      <c r="HC84" s="32"/>
      <c r="HD84" s="32"/>
      <c r="HE84" s="32"/>
      <c r="HF84" s="32"/>
      <c r="HG84" s="32"/>
      <c r="HH84" s="32"/>
      <c r="HI84" s="32"/>
      <c r="HJ84" s="32"/>
      <c r="HK84" s="32"/>
      <c r="HL84" s="32"/>
      <c r="HM84" s="32"/>
      <c r="HN84" s="32"/>
      <c r="HO84" s="32"/>
      <c r="HP84" s="32"/>
      <c r="HQ84" s="32"/>
      <c r="HR84" s="32"/>
      <c r="HS84" s="32"/>
      <c r="HT84" s="32"/>
      <c r="HU84" s="32"/>
      <c r="HV84" s="32"/>
      <c r="HW84" s="32"/>
      <c r="HX84" s="32"/>
      <c r="HY84" s="32"/>
      <c r="HZ84" s="32"/>
      <c r="IA84" s="32"/>
      <c r="IB84" s="32"/>
      <c r="IC84" s="32"/>
      <c r="ID84" s="32"/>
      <c r="IE84" s="32"/>
      <c r="IF84" s="32"/>
      <c r="IG84" s="32"/>
      <c r="IH84" s="32"/>
      <c r="II84" s="32"/>
      <c r="IJ84" s="32"/>
      <c r="IK84" s="32"/>
      <c r="IL84" s="32"/>
      <c r="IM84" s="32"/>
      <c r="IN84" s="32"/>
      <c r="IO84" s="32"/>
      <c r="IP84" s="32"/>
      <c r="IQ84" s="32"/>
      <c r="IR84" s="32"/>
      <c r="IS84" s="32"/>
      <c r="IT84" s="32"/>
      <c r="IU84" s="32"/>
      <c r="IV84" s="32"/>
    </row>
    <row r="85" spans="1:256" ht="13.5">
      <c r="A85" s="34">
        <f>30.68-26.5</f>
        <v>4.18</v>
      </c>
      <c r="B85" s="35">
        <f>B84+A85</f>
        <v>9.030000000000001</v>
      </c>
      <c r="C85" s="35">
        <f>C84+A85</f>
        <v>237.00193181818176</v>
      </c>
      <c r="D85" s="36" t="s">
        <v>99</v>
      </c>
      <c r="E85" s="85"/>
      <c r="F85" s="8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/>
      <c r="BV85" s="32"/>
      <c r="BW85" s="32"/>
      <c r="BX85" s="32"/>
      <c r="BY85" s="32"/>
      <c r="BZ85" s="32"/>
      <c r="CA85" s="32"/>
      <c r="CB85" s="32"/>
      <c r="CC85" s="32"/>
      <c r="CD85" s="32"/>
      <c r="CE85" s="32"/>
      <c r="CF85" s="32"/>
      <c r="CG85" s="32"/>
      <c r="CH85" s="32"/>
      <c r="CI85" s="32"/>
      <c r="CJ85" s="32"/>
      <c r="CK85" s="32"/>
      <c r="CL85" s="32"/>
      <c r="CM85" s="32"/>
      <c r="CN85" s="32"/>
      <c r="CO85" s="32"/>
      <c r="CP85" s="32"/>
      <c r="CQ85" s="32"/>
      <c r="CR85" s="32"/>
      <c r="CS85" s="32"/>
      <c r="CT85" s="32"/>
      <c r="CU85" s="32"/>
      <c r="CV85" s="32"/>
      <c r="CW85" s="32"/>
      <c r="CX85" s="32"/>
      <c r="CY85" s="32"/>
      <c r="CZ85" s="32"/>
      <c r="DA85" s="32"/>
      <c r="DB85" s="32"/>
      <c r="DC85" s="32"/>
      <c r="DD85" s="32"/>
      <c r="DE85" s="32"/>
      <c r="DF85" s="32"/>
      <c r="DG85" s="32"/>
      <c r="DH85" s="32"/>
      <c r="DI85" s="32"/>
      <c r="DJ85" s="32"/>
      <c r="DK85" s="32"/>
      <c r="DL85" s="32"/>
      <c r="DM85" s="32"/>
      <c r="DN85" s="32"/>
      <c r="DO85" s="32"/>
      <c r="DP85" s="32"/>
      <c r="DQ85" s="32"/>
      <c r="DR85" s="32"/>
      <c r="DS85" s="32"/>
      <c r="DT85" s="32"/>
      <c r="DU85" s="32"/>
      <c r="DV85" s="32"/>
      <c r="DW85" s="32"/>
      <c r="DX85" s="32"/>
      <c r="DY85" s="32"/>
      <c r="DZ85" s="32"/>
      <c r="EA85" s="32"/>
      <c r="EB85" s="32"/>
      <c r="EC85" s="32"/>
      <c r="ED85" s="32"/>
      <c r="EE85" s="32"/>
      <c r="EF85" s="32"/>
      <c r="EG85" s="32"/>
      <c r="EH85" s="32"/>
      <c r="EI85" s="32"/>
      <c r="EJ85" s="32"/>
      <c r="EK85" s="32"/>
      <c r="EL85" s="32"/>
      <c r="EM85" s="32"/>
      <c r="EN85" s="32"/>
      <c r="EO85" s="32"/>
      <c r="EP85" s="32"/>
      <c r="EQ85" s="32"/>
      <c r="ER85" s="32"/>
      <c r="ES85" s="32"/>
      <c r="ET85" s="32"/>
      <c r="EU85" s="32"/>
      <c r="EV85" s="32"/>
      <c r="EW85" s="32"/>
      <c r="EX85" s="32"/>
      <c r="EY85" s="32"/>
      <c r="EZ85" s="32"/>
      <c r="FA85" s="32"/>
      <c r="FB85" s="32"/>
      <c r="FC85" s="32"/>
      <c r="FD85" s="32"/>
      <c r="FE85" s="32"/>
      <c r="FF85" s="32"/>
      <c r="FG85" s="32"/>
      <c r="FH85" s="32"/>
      <c r="FI85" s="32"/>
      <c r="FJ85" s="32"/>
      <c r="FK85" s="32"/>
      <c r="FL85" s="32"/>
      <c r="FM85" s="32"/>
      <c r="FN85" s="32"/>
      <c r="FO85" s="32"/>
      <c r="FP85" s="32"/>
      <c r="FQ85" s="32"/>
      <c r="FR85" s="32"/>
      <c r="FS85" s="32"/>
      <c r="FT85" s="32"/>
      <c r="FU85" s="32"/>
      <c r="FV85" s="32"/>
      <c r="FW85" s="32"/>
      <c r="FX85" s="32"/>
      <c r="FY85" s="32"/>
      <c r="FZ85" s="32"/>
      <c r="GA85" s="32"/>
      <c r="GB85" s="32"/>
      <c r="GC85" s="32"/>
      <c r="GD85" s="32"/>
      <c r="GE85" s="32"/>
      <c r="GF85" s="32"/>
      <c r="GG85" s="32"/>
      <c r="GH85" s="32"/>
      <c r="GI85" s="32"/>
      <c r="GJ85" s="32"/>
      <c r="GK85" s="32"/>
      <c r="GL85" s="32"/>
      <c r="GM85" s="32"/>
      <c r="GN85" s="32"/>
      <c r="GO85" s="32"/>
      <c r="GP85" s="32"/>
      <c r="GQ85" s="32"/>
      <c r="GR85" s="32"/>
      <c r="GS85" s="32"/>
      <c r="GT85" s="32"/>
      <c r="GU85" s="32"/>
      <c r="GV85" s="32"/>
      <c r="GW85" s="32"/>
      <c r="GX85" s="32"/>
      <c r="GY85" s="32"/>
      <c r="GZ85" s="32"/>
      <c r="HA85" s="32"/>
      <c r="HB85" s="32"/>
      <c r="HC85" s="32"/>
      <c r="HD85" s="32"/>
      <c r="HE85" s="32"/>
      <c r="HF85" s="32"/>
      <c r="HG85" s="32"/>
      <c r="HH85" s="32"/>
      <c r="HI85" s="32"/>
      <c r="HJ85" s="32"/>
      <c r="HK85" s="32"/>
      <c r="HL85" s="32"/>
      <c r="HM85" s="32"/>
      <c r="HN85" s="32"/>
      <c r="HO85" s="32"/>
      <c r="HP85" s="32"/>
      <c r="HQ85" s="32"/>
      <c r="HR85" s="32"/>
      <c r="HS85" s="32"/>
      <c r="HT85" s="32"/>
      <c r="HU85" s="32"/>
      <c r="HV85" s="32"/>
      <c r="HW85" s="32"/>
      <c r="HX85" s="32"/>
      <c r="HY85" s="32"/>
      <c r="HZ85" s="32"/>
      <c r="IA85" s="32"/>
      <c r="IB85" s="32"/>
      <c r="IC85" s="32"/>
      <c r="ID85" s="32"/>
      <c r="IE85" s="32"/>
      <c r="IF85" s="32"/>
      <c r="IG85" s="32"/>
      <c r="IH85" s="32"/>
      <c r="II85" s="32"/>
      <c r="IJ85" s="32"/>
      <c r="IK85" s="32"/>
      <c r="IL85" s="32"/>
      <c r="IM85" s="32"/>
      <c r="IN85" s="32"/>
      <c r="IO85" s="32"/>
      <c r="IP85" s="32"/>
      <c r="IQ85" s="32"/>
      <c r="IR85" s="32"/>
      <c r="IS85" s="32"/>
      <c r="IT85" s="32"/>
      <c r="IU85" s="32"/>
      <c r="IV85" s="32"/>
    </row>
    <row r="86" spans="1:256" ht="27.75">
      <c r="A86" s="34">
        <v>22.1</v>
      </c>
      <c r="B86" s="35">
        <f>B85+A86</f>
        <v>31.130000000000003</v>
      </c>
      <c r="C86" s="35">
        <f>C85+A86</f>
        <v>259.10193181818175</v>
      </c>
      <c r="D86" s="36" t="s">
        <v>100</v>
      </c>
      <c r="F86" s="86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/>
      <c r="BV86" s="32"/>
      <c r="BW86" s="32"/>
      <c r="BX86" s="32"/>
      <c r="BY86" s="32"/>
      <c r="BZ86" s="32"/>
      <c r="CA86" s="32"/>
      <c r="CB86" s="32"/>
      <c r="CC86" s="32"/>
      <c r="CD86" s="32"/>
      <c r="CE86" s="32"/>
      <c r="CF86" s="32"/>
      <c r="CG86" s="32"/>
      <c r="CH86" s="32"/>
      <c r="CI86" s="32"/>
      <c r="CJ86" s="32"/>
      <c r="CK86" s="32"/>
      <c r="CL86" s="32"/>
      <c r="CM86" s="32"/>
      <c r="CN86" s="32"/>
      <c r="CO86" s="32"/>
      <c r="CP86" s="32"/>
      <c r="CQ86" s="32"/>
      <c r="CR86" s="32"/>
      <c r="CS86" s="32"/>
      <c r="CT86" s="32"/>
      <c r="CU86" s="32"/>
      <c r="CV86" s="32"/>
      <c r="CW86" s="32"/>
      <c r="CX86" s="32"/>
      <c r="CY86" s="32"/>
      <c r="CZ86" s="32"/>
      <c r="DA86" s="32"/>
      <c r="DB86" s="32"/>
      <c r="DC86" s="32"/>
      <c r="DD86" s="32"/>
      <c r="DE86" s="32"/>
      <c r="DF86" s="32"/>
      <c r="DG86" s="32"/>
      <c r="DH86" s="32"/>
      <c r="DI86" s="32"/>
      <c r="DJ86" s="32"/>
      <c r="DK86" s="32"/>
      <c r="DL86" s="32"/>
      <c r="DM86" s="32"/>
      <c r="DN86" s="32"/>
      <c r="DO86" s="32"/>
      <c r="DP86" s="32"/>
      <c r="DQ86" s="32"/>
      <c r="DR86" s="32"/>
      <c r="DS86" s="32"/>
      <c r="DT86" s="32"/>
      <c r="DU86" s="32"/>
      <c r="DV86" s="32"/>
      <c r="DW86" s="32"/>
      <c r="DX86" s="32"/>
      <c r="DY86" s="32"/>
      <c r="DZ86" s="32"/>
      <c r="EA86" s="32"/>
      <c r="EB86" s="32"/>
      <c r="EC86" s="32"/>
      <c r="ED86" s="32"/>
      <c r="EE86" s="32"/>
      <c r="EF86" s="32"/>
      <c r="EG86" s="32"/>
      <c r="EH86" s="32"/>
      <c r="EI86" s="32"/>
      <c r="EJ86" s="32"/>
      <c r="EK86" s="32"/>
      <c r="EL86" s="32"/>
      <c r="EM86" s="32"/>
      <c r="EN86" s="32"/>
      <c r="EO86" s="32"/>
      <c r="EP86" s="32"/>
      <c r="EQ86" s="32"/>
      <c r="ER86" s="32"/>
      <c r="ES86" s="32"/>
      <c r="ET86" s="32"/>
      <c r="EU86" s="32"/>
      <c r="EV86" s="32"/>
      <c r="EW86" s="32"/>
      <c r="EX86" s="32"/>
      <c r="EY86" s="32"/>
      <c r="EZ86" s="32"/>
      <c r="FA86" s="32"/>
      <c r="FB86" s="32"/>
      <c r="FC86" s="32"/>
      <c r="FD86" s="32"/>
      <c r="FE86" s="32"/>
      <c r="FF86" s="32"/>
      <c r="FG86" s="32"/>
      <c r="FH86" s="32"/>
      <c r="FI86" s="32"/>
      <c r="FJ86" s="32"/>
      <c r="FK86" s="32"/>
      <c r="FL86" s="32"/>
      <c r="FM86" s="32"/>
      <c r="FN86" s="32"/>
      <c r="FO86" s="32"/>
      <c r="FP86" s="32"/>
      <c r="FQ86" s="32"/>
      <c r="FR86" s="32"/>
      <c r="FS86" s="32"/>
      <c r="FT86" s="32"/>
      <c r="FU86" s="32"/>
      <c r="FV86" s="32"/>
      <c r="FW86" s="32"/>
      <c r="FX86" s="32"/>
      <c r="FY86" s="32"/>
      <c r="FZ86" s="32"/>
      <c r="GA86" s="32"/>
      <c r="GB86" s="32"/>
      <c r="GC86" s="32"/>
      <c r="GD86" s="32"/>
      <c r="GE86" s="32"/>
      <c r="GF86" s="32"/>
      <c r="GG86" s="32"/>
      <c r="GH86" s="32"/>
      <c r="GI86" s="32"/>
      <c r="GJ86" s="32"/>
      <c r="GK86" s="32"/>
      <c r="GL86" s="32"/>
      <c r="GM86" s="32"/>
      <c r="GN86" s="32"/>
      <c r="GO86" s="32"/>
      <c r="GP86" s="32"/>
      <c r="GQ86" s="32"/>
      <c r="GR86" s="32"/>
      <c r="GS86" s="32"/>
      <c r="GT86" s="32"/>
      <c r="GU86" s="32"/>
      <c r="GV86" s="32"/>
      <c r="GW86" s="32"/>
      <c r="GX86" s="32"/>
      <c r="GY86" s="32"/>
      <c r="GZ86" s="32"/>
      <c r="HA86" s="32"/>
      <c r="HB86" s="32"/>
      <c r="HC86" s="32"/>
      <c r="HD86" s="32"/>
      <c r="HE86" s="32"/>
      <c r="HF86" s="32"/>
      <c r="HG86" s="32"/>
      <c r="HH86" s="32"/>
      <c r="HI86" s="32"/>
      <c r="HJ86" s="32"/>
      <c r="HK86" s="32"/>
      <c r="HL86" s="32"/>
      <c r="HM86" s="32"/>
      <c r="HN86" s="32"/>
      <c r="HO86" s="32"/>
      <c r="HP86" s="32"/>
      <c r="HQ86" s="32"/>
      <c r="HR86" s="32"/>
      <c r="HS86" s="32"/>
      <c r="HT86" s="32"/>
      <c r="HU86" s="32"/>
      <c r="HV86" s="32"/>
      <c r="HW86" s="32"/>
      <c r="HX86" s="32"/>
      <c r="HY86" s="32"/>
      <c r="HZ86" s="32"/>
      <c r="IA86" s="32"/>
      <c r="IB86" s="32"/>
      <c r="IC86" s="32"/>
      <c r="ID86" s="32"/>
      <c r="IE86" s="32"/>
      <c r="IF86" s="32"/>
      <c r="IG86" s="32"/>
      <c r="IH86" s="32"/>
      <c r="II86" s="32"/>
      <c r="IJ86" s="32"/>
      <c r="IK86" s="32"/>
      <c r="IL86" s="32"/>
      <c r="IM86" s="32"/>
      <c r="IN86" s="32"/>
      <c r="IO86" s="32"/>
      <c r="IP86" s="32"/>
      <c r="IQ86" s="32"/>
      <c r="IR86" s="32"/>
      <c r="IS86" s="32"/>
      <c r="IT86" s="32"/>
      <c r="IU86" s="32"/>
      <c r="IV86" s="32"/>
    </row>
    <row r="87" spans="1:256" ht="40.5">
      <c r="A87" s="34"/>
      <c r="B87" s="35"/>
      <c r="C87" s="35"/>
      <c r="D87" s="65" t="s">
        <v>101</v>
      </c>
      <c r="F87" s="86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/>
      <c r="BV87" s="32"/>
      <c r="BW87" s="32"/>
      <c r="BX87" s="32"/>
      <c r="BY87" s="32"/>
      <c r="BZ87" s="32"/>
      <c r="CA87" s="32"/>
      <c r="CB87" s="32"/>
      <c r="CC87" s="32"/>
      <c r="CD87" s="32"/>
      <c r="CE87" s="32"/>
      <c r="CF87" s="32"/>
      <c r="CG87" s="32"/>
      <c r="CH87" s="32"/>
      <c r="CI87" s="32"/>
      <c r="CJ87" s="32"/>
      <c r="CK87" s="32"/>
      <c r="CL87" s="32"/>
      <c r="CM87" s="32"/>
      <c r="CN87" s="32"/>
      <c r="CO87" s="32"/>
      <c r="CP87" s="32"/>
      <c r="CQ87" s="32"/>
      <c r="CR87" s="32"/>
      <c r="CS87" s="32"/>
      <c r="CT87" s="32"/>
      <c r="CU87" s="32"/>
      <c r="CV87" s="32"/>
      <c r="CW87" s="32"/>
      <c r="CX87" s="32"/>
      <c r="CY87" s="32"/>
      <c r="CZ87" s="32"/>
      <c r="DA87" s="32"/>
      <c r="DB87" s="32"/>
      <c r="DC87" s="32"/>
      <c r="DD87" s="32"/>
      <c r="DE87" s="32"/>
      <c r="DF87" s="32"/>
      <c r="DG87" s="32"/>
      <c r="DH87" s="32"/>
      <c r="DI87" s="32"/>
      <c r="DJ87" s="32"/>
      <c r="DK87" s="32"/>
      <c r="DL87" s="32"/>
      <c r="DM87" s="32"/>
      <c r="DN87" s="32"/>
      <c r="DO87" s="32"/>
      <c r="DP87" s="32"/>
      <c r="DQ87" s="32"/>
      <c r="DR87" s="32"/>
      <c r="DS87" s="32"/>
      <c r="DT87" s="32"/>
      <c r="DU87" s="32"/>
      <c r="DV87" s="32"/>
      <c r="DW87" s="32"/>
      <c r="DX87" s="32"/>
      <c r="DY87" s="32"/>
      <c r="DZ87" s="32"/>
      <c r="EA87" s="32"/>
      <c r="EB87" s="32"/>
      <c r="EC87" s="32"/>
      <c r="ED87" s="32"/>
      <c r="EE87" s="32"/>
      <c r="EF87" s="32"/>
      <c r="EG87" s="32"/>
      <c r="EH87" s="32"/>
      <c r="EI87" s="32"/>
      <c r="EJ87" s="32"/>
      <c r="EK87" s="32"/>
      <c r="EL87" s="32"/>
      <c r="EM87" s="32"/>
      <c r="EN87" s="32"/>
      <c r="EO87" s="32"/>
      <c r="EP87" s="32"/>
      <c r="EQ87" s="32"/>
      <c r="ER87" s="32"/>
      <c r="ES87" s="32"/>
      <c r="ET87" s="32"/>
      <c r="EU87" s="32"/>
      <c r="EV87" s="32"/>
      <c r="EW87" s="32"/>
      <c r="EX87" s="32"/>
      <c r="EY87" s="32"/>
      <c r="EZ87" s="32"/>
      <c r="FA87" s="32"/>
      <c r="FB87" s="32"/>
      <c r="FC87" s="32"/>
      <c r="FD87" s="32"/>
      <c r="FE87" s="32"/>
      <c r="FF87" s="32"/>
      <c r="FG87" s="32"/>
      <c r="FH87" s="32"/>
      <c r="FI87" s="32"/>
      <c r="FJ87" s="32"/>
      <c r="FK87" s="32"/>
      <c r="FL87" s="32"/>
      <c r="FM87" s="32"/>
      <c r="FN87" s="32"/>
      <c r="FO87" s="32"/>
      <c r="FP87" s="32"/>
      <c r="FQ87" s="32"/>
      <c r="FR87" s="32"/>
      <c r="FS87" s="32"/>
      <c r="FT87" s="32"/>
      <c r="FU87" s="32"/>
      <c r="FV87" s="32"/>
      <c r="FW87" s="32"/>
      <c r="FX87" s="32"/>
      <c r="FY87" s="32"/>
      <c r="FZ87" s="32"/>
      <c r="GA87" s="32"/>
      <c r="GB87" s="32"/>
      <c r="GC87" s="32"/>
      <c r="GD87" s="32"/>
      <c r="GE87" s="32"/>
      <c r="GF87" s="32"/>
      <c r="GG87" s="32"/>
      <c r="GH87" s="32"/>
      <c r="GI87" s="32"/>
      <c r="GJ87" s="32"/>
      <c r="GK87" s="32"/>
      <c r="GL87" s="32"/>
      <c r="GM87" s="32"/>
      <c r="GN87" s="32"/>
      <c r="GO87" s="32"/>
      <c r="GP87" s="32"/>
      <c r="GQ87" s="32"/>
      <c r="GR87" s="32"/>
      <c r="GS87" s="32"/>
      <c r="GT87" s="32"/>
      <c r="GU87" s="32"/>
      <c r="GV87" s="32"/>
      <c r="GW87" s="32"/>
      <c r="GX87" s="32"/>
      <c r="GY87" s="32"/>
      <c r="GZ87" s="32"/>
      <c r="HA87" s="32"/>
      <c r="HB87" s="32"/>
      <c r="HC87" s="32"/>
      <c r="HD87" s="32"/>
      <c r="HE87" s="32"/>
      <c r="HF87" s="32"/>
      <c r="HG87" s="32"/>
      <c r="HH87" s="32"/>
      <c r="HI87" s="32"/>
      <c r="HJ87" s="32"/>
      <c r="HK87" s="32"/>
      <c r="HL87" s="32"/>
      <c r="HM87" s="32"/>
      <c r="HN87" s="32"/>
      <c r="HO87" s="32"/>
      <c r="HP87" s="32"/>
      <c r="HQ87" s="32"/>
      <c r="HR87" s="32"/>
      <c r="HS87" s="32"/>
      <c r="HT87" s="32"/>
      <c r="HU87" s="32"/>
      <c r="HV87" s="32"/>
      <c r="HW87" s="32"/>
      <c r="HX87" s="32"/>
      <c r="HY87" s="32"/>
      <c r="HZ87" s="32"/>
      <c r="IA87" s="32"/>
      <c r="IB87" s="32"/>
      <c r="IC87" s="32"/>
      <c r="ID87" s="32"/>
      <c r="IE87" s="32"/>
      <c r="IF87" s="32"/>
      <c r="IG87" s="32"/>
      <c r="IH87" s="32"/>
      <c r="II87" s="32"/>
      <c r="IJ87" s="32"/>
      <c r="IK87" s="32"/>
      <c r="IL87" s="32"/>
      <c r="IM87" s="32"/>
      <c r="IN87" s="32"/>
      <c r="IO87" s="32"/>
      <c r="IP87" s="32"/>
      <c r="IQ87" s="32"/>
      <c r="IR87" s="32"/>
      <c r="IS87" s="32"/>
      <c r="IT87" s="32"/>
      <c r="IU87" s="32"/>
      <c r="IV87" s="32"/>
    </row>
    <row r="88" spans="1:256" ht="40.5">
      <c r="A88" s="34">
        <v>5.8</v>
      </c>
      <c r="B88" s="35">
        <f>B86+A88</f>
        <v>36.93</v>
      </c>
      <c r="C88" s="35">
        <f>C86+A88</f>
        <v>264.90193181818177</v>
      </c>
      <c r="D88" s="36" t="s">
        <v>102</v>
      </c>
      <c r="F88" s="86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32"/>
      <c r="BE88" s="32"/>
      <c r="BF88" s="32"/>
      <c r="BG88" s="32"/>
      <c r="BH88" s="32"/>
      <c r="BI88" s="32"/>
      <c r="BJ88" s="32"/>
      <c r="BK88" s="32"/>
      <c r="BL88" s="32"/>
      <c r="BM88" s="32"/>
      <c r="BN88" s="32"/>
      <c r="BO88" s="32"/>
      <c r="BP88" s="32"/>
      <c r="BQ88" s="32"/>
      <c r="BR88" s="32"/>
      <c r="BS88" s="32"/>
      <c r="BT88" s="32"/>
      <c r="BU88" s="32"/>
      <c r="BV88" s="32"/>
      <c r="BW88" s="32"/>
      <c r="BX88" s="32"/>
      <c r="BY88" s="32"/>
      <c r="BZ88" s="32"/>
      <c r="CA88" s="32"/>
      <c r="CB88" s="32"/>
      <c r="CC88" s="32"/>
      <c r="CD88" s="32"/>
      <c r="CE88" s="32"/>
      <c r="CF88" s="32"/>
      <c r="CG88" s="32"/>
      <c r="CH88" s="32"/>
      <c r="CI88" s="32"/>
      <c r="CJ88" s="32"/>
      <c r="CK88" s="32"/>
      <c r="CL88" s="32"/>
      <c r="CM88" s="32"/>
      <c r="CN88" s="32"/>
      <c r="CO88" s="32"/>
      <c r="CP88" s="32"/>
      <c r="CQ88" s="32"/>
      <c r="CR88" s="32"/>
      <c r="CS88" s="32"/>
      <c r="CT88" s="32"/>
      <c r="CU88" s="32"/>
      <c r="CV88" s="32"/>
      <c r="CW88" s="32"/>
      <c r="CX88" s="32"/>
      <c r="CY88" s="32"/>
      <c r="CZ88" s="32"/>
      <c r="DA88" s="32"/>
      <c r="DB88" s="32"/>
      <c r="DC88" s="32"/>
      <c r="DD88" s="32"/>
      <c r="DE88" s="32"/>
      <c r="DF88" s="32"/>
      <c r="DG88" s="32"/>
      <c r="DH88" s="32"/>
      <c r="DI88" s="32"/>
      <c r="DJ88" s="32"/>
      <c r="DK88" s="32"/>
      <c r="DL88" s="32"/>
      <c r="DM88" s="32"/>
      <c r="DN88" s="32"/>
      <c r="DO88" s="32"/>
      <c r="DP88" s="32"/>
      <c r="DQ88" s="32"/>
      <c r="DR88" s="32"/>
      <c r="DS88" s="32"/>
      <c r="DT88" s="32"/>
      <c r="DU88" s="32"/>
      <c r="DV88" s="32"/>
      <c r="DW88" s="32"/>
      <c r="DX88" s="32"/>
      <c r="DY88" s="32"/>
      <c r="DZ88" s="32"/>
      <c r="EA88" s="32"/>
      <c r="EB88" s="32"/>
      <c r="EC88" s="32"/>
      <c r="ED88" s="32"/>
      <c r="EE88" s="32"/>
      <c r="EF88" s="32"/>
      <c r="EG88" s="32"/>
      <c r="EH88" s="32"/>
      <c r="EI88" s="32"/>
      <c r="EJ88" s="32"/>
      <c r="EK88" s="32"/>
      <c r="EL88" s="32"/>
      <c r="EM88" s="32"/>
      <c r="EN88" s="32"/>
      <c r="EO88" s="32"/>
      <c r="EP88" s="32"/>
      <c r="EQ88" s="32"/>
      <c r="ER88" s="32"/>
      <c r="ES88" s="32"/>
      <c r="ET88" s="32"/>
      <c r="EU88" s="32"/>
      <c r="EV88" s="32"/>
      <c r="EW88" s="32"/>
      <c r="EX88" s="32"/>
      <c r="EY88" s="32"/>
      <c r="EZ88" s="32"/>
      <c r="FA88" s="32"/>
      <c r="FB88" s="32"/>
      <c r="FC88" s="32"/>
      <c r="FD88" s="32"/>
      <c r="FE88" s="32"/>
      <c r="FF88" s="32"/>
      <c r="FG88" s="32"/>
      <c r="FH88" s="32"/>
      <c r="FI88" s="32"/>
      <c r="FJ88" s="32"/>
      <c r="FK88" s="32"/>
      <c r="FL88" s="32"/>
      <c r="FM88" s="32"/>
      <c r="FN88" s="32"/>
      <c r="FO88" s="32"/>
      <c r="FP88" s="32"/>
      <c r="FQ88" s="32"/>
      <c r="FR88" s="32"/>
      <c r="FS88" s="32"/>
      <c r="FT88" s="32"/>
      <c r="FU88" s="32"/>
      <c r="FV88" s="32"/>
      <c r="FW88" s="32"/>
      <c r="FX88" s="32"/>
      <c r="FY88" s="32"/>
      <c r="FZ88" s="32"/>
      <c r="GA88" s="32"/>
      <c r="GB88" s="32"/>
      <c r="GC88" s="32"/>
      <c r="GD88" s="32"/>
      <c r="GE88" s="32"/>
      <c r="GF88" s="32"/>
      <c r="GG88" s="32"/>
      <c r="GH88" s="32"/>
      <c r="GI88" s="32"/>
      <c r="GJ88" s="32"/>
      <c r="GK88" s="32"/>
      <c r="GL88" s="32"/>
      <c r="GM88" s="32"/>
      <c r="GN88" s="32"/>
      <c r="GO88" s="32"/>
      <c r="GP88" s="32"/>
      <c r="GQ88" s="32"/>
      <c r="GR88" s="32"/>
      <c r="GS88" s="32"/>
      <c r="GT88" s="32"/>
      <c r="GU88" s="32"/>
      <c r="GV88" s="32"/>
      <c r="GW88" s="32"/>
      <c r="GX88" s="32"/>
      <c r="GY88" s="32"/>
      <c r="GZ88" s="32"/>
      <c r="HA88" s="32"/>
      <c r="HB88" s="32"/>
      <c r="HC88" s="32"/>
      <c r="HD88" s="32"/>
      <c r="HE88" s="32"/>
      <c r="HF88" s="32"/>
      <c r="HG88" s="32"/>
      <c r="HH88" s="32"/>
      <c r="HI88" s="32"/>
      <c r="HJ88" s="32"/>
      <c r="HK88" s="32"/>
      <c r="HL88" s="32"/>
      <c r="HM88" s="32"/>
      <c r="HN88" s="32"/>
      <c r="HO88" s="32"/>
      <c r="HP88" s="32"/>
      <c r="HQ88" s="32"/>
      <c r="HR88" s="32"/>
      <c r="HS88" s="32"/>
      <c r="HT88" s="32"/>
      <c r="HU88" s="32"/>
      <c r="HV88" s="32"/>
      <c r="HW88" s="32"/>
      <c r="HX88" s="32"/>
      <c r="HY88" s="32"/>
      <c r="HZ88" s="32"/>
      <c r="IA88" s="32"/>
      <c r="IB88" s="32"/>
      <c r="IC88" s="32"/>
      <c r="ID88" s="32"/>
      <c r="IE88" s="32"/>
      <c r="IF88" s="32"/>
      <c r="IG88" s="32"/>
      <c r="IH88" s="32"/>
      <c r="II88" s="32"/>
      <c r="IJ88" s="32"/>
      <c r="IK88" s="32"/>
      <c r="IL88" s="32"/>
      <c r="IM88" s="32"/>
      <c r="IN88" s="32"/>
      <c r="IO88" s="32"/>
      <c r="IP88" s="32"/>
      <c r="IQ88" s="32"/>
      <c r="IR88" s="32"/>
      <c r="IS88" s="32"/>
      <c r="IT88" s="32"/>
      <c r="IU88" s="32"/>
      <c r="IV88" s="32"/>
    </row>
    <row r="89" spans="1:256" ht="13.5">
      <c r="A89" s="34">
        <v>11.1</v>
      </c>
      <c r="B89" s="35">
        <f>B88+A89</f>
        <v>48.03</v>
      </c>
      <c r="C89" s="35">
        <f>C88+A89</f>
        <v>276.0019318181818</v>
      </c>
      <c r="D89" s="36" t="s">
        <v>103</v>
      </c>
      <c r="F89" s="86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/>
      <c r="BV89" s="32"/>
      <c r="BW89" s="32"/>
      <c r="BX89" s="32"/>
      <c r="BY89" s="32"/>
      <c r="BZ89" s="32"/>
      <c r="CA89" s="32"/>
      <c r="CB89" s="32"/>
      <c r="CC89" s="32"/>
      <c r="CD89" s="32"/>
      <c r="CE89" s="32"/>
      <c r="CF89" s="32"/>
      <c r="CG89" s="32"/>
      <c r="CH89" s="32"/>
      <c r="CI89" s="32"/>
      <c r="CJ89" s="32"/>
      <c r="CK89" s="32"/>
      <c r="CL89" s="32"/>
      <c r="CM89" s="32"/>
      <c r="CN89" s="32"/>
      <c r="CO89" s="32"/>
      <c r="CP89" s="32"/>
      <c r="CQ89" s="32"/>
      <c r="CR89" s="32"/>
      <c r="CS89" s="32"/>
      <c r="CT89" s="32"/>
      <c r="CU89" s="32"/>
      <c r="CV89" s="32"/>
      <c r="CW89" s="32"/>
      <c r="CX89" s="32"/>
      <c r="CY89" s="32"/>
      <c r="CZ89" s="32"/>
      <c r="DA89" s="32"/>
      <c r="DB89" s="32"/>
      <c r="DC89" s="32"/>
      <c r="DD89" s="32"/>
      <c r="DE89" s="32"/>
      <c r="DF89" s="32"/>
      <c r="DG89" s="32"/>
      <c r="DH89" s="32"/>
      <c r="DI89" s="32"/>
      <c r="DJ89" s="32"/>
      <c r="DK89" s="32"/>
      <c r="DL89" s="32"/>
      <c r="DM89" s="32"/>
      <c r="DN89" s="32"/>
      <c r="DO89" s="32"/>
      <c r="DP89" s="32"/>
      <c r="DQ89" s="32"/>
      <c r="DR89" s="32"/>
      <c r="DS89" s="32"/>
      <c r="DT89" s="32"/>
      <c r="DU89" s="32"/>
      <c r="DV89" s="32"/>
      <c r="DW89" s="32"/>
      <c r="DX89" s="32"/>
      <c r="DY89" s="32"/>
      <c r="DZ89" s="32"/>
      <c r="EA89" s="32"/>
      <c r="EB89" s="32"/>
      <c r="EC89" s="32"/>
      <c r="ED89" s="32"/>
      <c r="EE89" s="32"/>
      <c r="EF89" s="32"/>
      <c r="EG89" s="32"/>
      <c r="EH89" s="32"/>
      <c r="EI89" s="32"/>
      <c r="EJ89" s="32"/>
      <c r="EK89" s="32"/>
      <c r="EL89" s="32"/>
      <c r="EM89" s="32"/>
      <c r="EN89" s="32"/>
      <c r="EO89" s="32"/>
      <c r="EP89" s="32"/>
      <c r="EQ89" s="32"/>
      <c r="ER89" s="32"/>
      <c r="ES89" s="32"/>
      <c r="ET89" s="32"/>
      <c r="EU89" s="32"/>
      <c r="EV89" s="32"/>
      <c r="EW89" s="32"/>
      <c r="EX89" s="32"/>
      <c r="EY89" s="32"/>
      <c r="EZ89" s="32"/>
      <c r="FA89" s="32"/>
      <c r="FB89" s="32"/>
      <c r="FC89" s="32"/>
      <c r="FD89" s="32"/>
      <c r="FE89" s="32"/>
      <c r="FF89" s="32"/>
      <c r="FG89" s="32"/>
      <c r="FH89" s="32"/>
      <c r="FI89" s="32"/>
      <c r="FJ89" s="32"/>
      <c r="FK89" s="32"/>
      <c r="FL89" s="32"/>
      <c r="FM89" s="32"/>
      <c r="FN89" s="32"/>
      <c r="FO89" s="32"/>
      <c r="FP89" s="32"/>
      <c r="FQ89" s="32"/>
      <c r="FR89" s="32"/>
      <c r="FS89" s="32"/>
      <c r="FT89" s="32"/>
      <c r="FU89" s="32"/>
      <c r="FV89" s="32"/>
      <c r="FW89" s="32"/>
      <c r="FX89" s="32"/>
      <c r="FY89" s="32"/>
      <c r="FZ89" s="32"/>
      <c r="GA89" s="32"/>
      <c r="GB89" s="32"/>
      <c r="GC89" s="32"/>
      <c r="GD89" s="32"/>
      <c r="GE89" s="32"/>
      <c r="GF89" s="32"/>
      <c r="GG89" s="32"/>
      <c r="GH89" s="32"/>
      <c r="GI89" s="32"/>
      <c r="GJ89" s="32"/>
      <c r="GK89" s="32"/>
      <c r="GL89" s="32"/>
      <c r="GM89" s="32"/>
      <c r="GN89" s="32"/>
      <c r="GO89" s="32"/>
      <c r="GP89" s="32"/>
      <c r="GQ89" s="32"/>
      <c r="GR89" s="32"/>
      <c r="GS89" s="32"/>
      <c r="GT89" s="32"/>
      <c r="GU89" s="32"/>
      <c r="GV89" s="32"/>
      <c r="GW89" s="32"/>
      <c r="GX89" s="32"/>
      <c r="GY89" s="32"/>
      <c r="GZ89" s="32"/>
      <c r="HA89" s="32"/>
      <c r="HB89" s="32"/>
      <c r="HC89" s="32"/>
      <c r="HD89" s="32"/>
      <c r="HE89" s="32"/>
      <c r="HF89" s="32"/>
      <c r="HG89" s="32"/>
      <c r="HH89" s="32"/>
      <c r="HI89" s="32"/>
      <c r="HJ89" s="32"/>
      <c r="HK89" s="32"/>
      <c r="HL89" s="32"/>
      <c r="HM89" s="32"/>
      <c r="HN89" s="32"/>
      <c r="HO89" s="32"/>
      <c r="HP89" s="32"/>
      <c r="HQ89" s="32"/>
      <c r="HR89" s="32"/>
      <c r="HS89" s="32"/>
      <c r="HT89" s="32"/>
      <c r="HU89" s="32"/>
      <c r="HV89" s="32"/>
      <c r="HW89" s="32"/>
      <c r="HX89" s="32"/>
      <c r="HY89" s="32"/>
      <c r="HZ89" s="32"/>
      <c r="IA89" s="32"/>
      <c r="IB89" s="32"/>
      <c r="IC89" s="32"/>
      <c r="ID89" s="32"/>
      <c r="IE89" s="32"/>
      <c r="IF89" s="32"/>
      <c r="IG89" s="32"/>
      <c r="IH89" s="32"/>
      <c r="II89" s="32"/>
      <c r="IJ89" s="32"/>
      <c r="IK89" s="32"/>
      <c r="IL89" s="32"/>
      <c r="IM89" s="32"/>
      <c r="IN89" s="32"/>
      <c r="IO89" s="32"/>
      <c r="IP89" s="32"/>
      <c r="IQ89" s="32"/>
      <c r="IR89" s="32"/>
      <c r="IS89" s="32"/>
      <c r="IT89" s="32"/>
      <c r="IU89" s="32"/>
      <c r="IV89" s="32"/>
    </row>
    <row r="90" spans="1:256" ht="18" customHeight="1">
      <c r="A90" s="34">
        <v>1.9</v>
      </c>
      <c r="B90" s="35">
        <f>B89+A90</f>
        <v>49.93</v>
      </c>
      <c r="C90" s="35">
        <f>C89+A90</f>
        <v>277.90193181818177</v>
      </c>
      <c r="D90" s="36" t="s">
        <v>104</v>
      </c>
      <c r="F90" s="86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/>
      <c r="BV90" s="32"/>
      <c r="BW90" s="32"/>
      <c r="BX90" s="32"/>
      <c r="BY90" s="32"/>
      <c r="BZ90" s="32"/>
      <c r="CA90" s="32"/>
      <c r="CB90" s="32"/>
      <c r="CC90" s="32"/>
      <c r="CD90" s="32"/>
      <c r="CE90" s="32"/>
      <c r="CF90" s="32"/>
      <c r="CG90" s="32"/>
      <c r="CH90" s="32"/>
      <c r="CI90" s="32"/>
      <c r="CJ90" s="32"/>
      <c r="CK90" s="32"/>
      <c r="CL90" s="32"/>
      <c r="CM90" s="32"/>
      <c r="CN90" s="32"/>
      <c r="CO90" s="32"/>
      <c r="CP90" s="32"/>
      <c r="CQ90" s="32"/>
      <c r="CR90" s="32"/>
      <c r="CS90" s="32"/>
      <c r="CT90" s="32"/>
      <c r="CU90" s="32"/>
      <c r="CV90" s="32"/>
      <c r="CW90" s="32"/>
      <c r="CX90" s="32"/>
      <c r="CY90" s="32"/>
      <c r="CZ90" s="32"/>
      <c r="DA90" s="32"/>
      <c r="DB90" s="32"/>
      <c r="DC90" s="32"/>
      <c r="DD90" s="32"/>
      <c r="DE90" s="32"/>
      <c r="DF90" s="32"/>
      <c r="DG90" s="32"/>
      <c r="DH90" s="32"/>
      <c r="DI90" s="32"/>
      <c r="DJ90" s="32"/>
      <c r="DK90" s="32"/>
      <c r="DL90" s="32"/>
      <c r="DM90" s="32"/>
      <c r="DN90" s="32"/>
      <c r="DO90" s="32"/>
      <c r="DP90" s="32"/>
      <c r="DQ90" s="32"/>
      <c r="DR90" s="32"/>
      <c r="DS90" s="32"/>
      <c r="DT90" s="32"/>
      <c r="DU90" s="32"/>
      <c r="DV90" s="32"/>
      <c r="DW90" s="32"/>
      <c r="DX90" s="32"/>
      <c r="DY90" s="32"/>
      <c r="DZ90" s="32"/>
      <c r="EA90" s="32"/>
      <c r="EB90" s="32"/>
      <c r="EC90" s="32"/>
      <c r="ED90" s="32"/>
      <c r="EE90" s="32"/>
      <c r="EF90" s="32"/>
      <c r="EG90" s="32"/>
      <c r="EH90" s="32"/>
      <c r="EI90" s="32"/>
      <c r="EJ90" s="32"/>
      <c r="EK90" s="32"/>
      <c r="EL90" s="32"/>
      <c r="EM90" s="32"/>
      <c r="EN90" s="32"/>
      <c r="EO90" s="32"/>
      <c r="EP90" s="32"/>
      <c r="EQ90" s="32"/>
      <c r="ER90" s="32"/>
      <c r="ES90" s="32"/>
      <c r="ET90" s="32"/>
      <c r="EU90" s="32"/>
      <c r="EV90" s="32"/>
      <c r="EW90" s="32"/>
      <c r="EX90" s="32"/>
      <c r="EY90" s="32"/>
      <c r="EZ90" s="32"/>
      <c r="FA90" s="32"/>
      <c r="FB90" s="32"/>
      <c r="FC90" s="32"/>
      <c r="FD90" s="32"/>
      <c r="FE90" s="32"/>
      <c r="FF90" s="32"/>
      <c r="FG90" s="32"/>
      <c r="FH90" s="32"/>
      <c r="FI90" s="32"/>
      <c r="FJ90" s="32"/>
      <c r="FK90" s="32"/>
      <c r="FL90" s="32"/>
      <c r="FM90" s="32"/>
      <c r="FN90" s="32"/>
      <c r="FO90" s="32"/>
      <c r="FP90" s="32"/>
      <c r="FQ90" s="32"/>
      <c r="FR90" s="32"/>
      <c r="FS90" s="32"/>
      <c r="FT90" s="32"/>
      <c r="FU90" s="32"/>
      <c r="FV90" s="32"/>
      <c r="FW90" s="32"/>
      <c r="FX90" s="32"/>
      <c r="FY90" s="32"/>
      <c r="FZ90" s="32"/>
      <c r="GA90" s="32"/>
      <c r="GB90" s="32"/>
      <c r="GC90" s="32"/>
      <c r="GD90" s="32"/>
      <c r="GE90" s="32"/>
      <c r="GF90" s="32"/>
      <c r="GG90" s="32"/>
      <c r="GH90" s="32"/>
      <c r="GI90" s="32"/>
      <c r="GJ90" s="32"/>
      <c r="GK90" s="32"/>
      <c r="GL90" s="32"/>
      <c r="GM90" s="32"/>
      <c r="GN90" s="32"/>
      <c r="GO90" s="32"/>
      <c r="GP90" s="32"/>
      <c r="GQ90" s="32"/>
      <c r="GR90" s="32"/>
      <c r="GS90" s="32"/>
      <c r="GT90" s="32"/>
      <c r="GU90" s="32"/>
      <c r="GV90" s="32"/>
      <c r="GW90" s="32"/>
      <c r="GX90" s="32"/>
      <c r="GY90" s="32"/>
      <c r="GZ90" s="32"/>
      <c r="HA90" s="32"/>
      <c r="HB90" s="32"/>
      <c r="HC90" s="32"/>
      <c r="HD90" s="32"/>
      <c r="HE90" s="32"/>
      <c r="HF90" s="32"/>
      <c r="HG90" s="32"/>
      <c r="HH90" s="32"/>
      <c r="HI90" s="32"/>
      <c r="HJ90" s="32"/>
      <c r="HK90" s="32"/>
      <c r="HL90" s="32"/>
      <c r="HM90" s="32"/>
      <c r="HN90" s="32"/>
      <c r="HO90" s="32"/>
      <c r="HP90" s="32"/>
      <c r="HQ90" s="32"/>
      <c r="HR90" s="32"/>
      <c r="HS90" s="32"/>
      <c r="HT90" s="32"/>
      <c r="HU90" s="32"/>
      <c r="HV90" s="32"/>
      <c r="HW90" s="32"/>
      <c r="HX90" s="32"/>
      <c r="HY90" s="32"/>
      <c r="HZ90" s="32"/>
      <c r="IA90" s="32"/>
      <c r="IB90" s="32"/>
      <c r="IC90" s="32"/>
      <c r="ID90" s="32"/>
      <c r="IE90" s="32"/>
      <c r="IF90" s="32"/>
      <c r="IG90" s="32"/>
      <c r="IH90" s="32"/>
      <c r="II90" s="32"/>
      <c r="IJ90" s="32"/>
      <c r="IK90" s="32"/>
      <c r="IL90" s="32"/>
      <c r="IM90" s="32"/>
      <c r="IN90" s="32"/>
      <c r="IO90" s="32"/>
      <c r="IP90" s="32"/>
      <c r="IQ90" s="32"/>
      <c r="IR90" s="32"/>
      <c r="IS90" s="32"/>
      <c r="IT90" s="32"/>
      <c r="IU90" s="32"/>
      <c r="IV90" s="32"/>
    </row>
    <row r="91" spans="1:6" ht="13.5">
      <c r="A91" s="34">
        <v>5.1</v>
      </c>
      <c r="B91" s="35">
        <f>B90+A91</f>
        <v>55.03</v>
      </c>
      <c r="C91" s="35">
        <f>C90+A91</f>
        <v>283.0019318181818</v>
      </c>
      <c r="D91" s="36" t="s">
        <v>105</v>
      </c>
      <c r="F91" s="87"/>
    </row>
    <row r="92" spans="1:6" ht="13.5">
      <c r="A92" s="34">
        <v>15</v>
      </c>
      <c r="B92" s="35">
        <f>B91+A92</f>
        <v>70.03</v>
      </c>
      <c r="C92" s="35">
        <f>C91+A92</f>
        <v>298.0019318181818</v>
      </c>
      <c r="D92" s="36" t="s">
        <v>106</v>
      </c>
      <c r="E92" s="70" t="s">
        <v>21</v>
      </c>
      <c r="F92" s="72"/>
    </row>
    <row r="93" spans="1:6" ht="13.5">
      <c r="A93" s="88" t="s">
        <v>26</v>
      </c>
      <c r="B93" s="22"/>
      <c r="C93" s="22"/>
      <c r="D93" s="23"/>
      <c r="E93" s="66"/>
      <c r="F93" s="72"/>
    </row>
    <row r="94" spans="1:6" ht="13.5">
      <c r="A94" s="89" t="s">
        <v>27</v>
      </c>
      <c r="B94" s="27"/>
      <c r="C94" s="27"/>
      <c r="D94" s="28"/>
      <c r="E94" s="66"/>
      <c r="F94" s="72"/>
    </row>
    <row r="95" spans="1:7" ht="13.5">
      <c r="A95" s="89" t="s">
        <v>28</v>
      </c>
      <c r="B95" s="27"/>
      <c r="C95" s="27"/>
      <c r="D95" s="28"/>
      <c r="E95" s="66"/>
      <c r="F95" s="72"/>
      <c r="G95" s="45" t="s">
        <v>21</v>
      </c>
    </row>
    <row r="96" spans="1:7" ht="13.5">
      <c r="A96" s="90"/>
      <c r="B96" s="91"/>
      <c r="C96" s="91"/>
      <c r="D96" s="58" t="s">
        <v>107</v>
      </c>
      <c r="E96" s="70"/>
      <c r="F96" s="72"/>
      <c r="G96" s="45" t="s">
        <v>21</v>
      </c>
    </row>
    <row r="97" spans="1:7" ht="13.5">
      <c r="A97" s="34">
        <v>0.8</v>
      </c>
      <c r="B97" s="35">
        <f>A97</f>
        <v>0.8</v>
      </c>
      <c r="C97" s="35">
        <f>C92+A97</f>
        <v>298.8019318181818</v>
      </c>
      <c r="D97" s="36" t="s">
        <v>108</v>
      </c>
      <c r="F97" s="87"/>
      <c r="G97" s="45" t="s">
        <v>21</v>
      </c>
    </row>
    <row r="98" spans="1:7" ht="13.5">
      <c r="A98" s="34">
        <v>3.23</v>
      </c>
      <c r="B98" s="35">
        <f>B97+A98</f>
        <v>4.03</v>
      </c>
      <c r="C98" s="35">
        <f>C97+A98</f>
        <v>302.0319318181818</v>
      </c>
      <c r="D98" s="36" t="s">
        <v>109</v>
      </c>
      <c r="F98" s="87"/>
      <c r="G98" s="45" t="s">
        <v>21</v>
      </c>
    </row>
    <row r="99" spans="1:7" ht="13.5">
      <c r="A99" s="34">
        <v>0.5</v>
      </c>
      <c r="B99" s="35">
        <f>B98+A99</f>
        <v>4.53</v>
      </c>
      <c r="C99" s="35">
        <f>C98+A99</f>
        <v>302.5319318181818</v>
      </c>
      <c r="D99" s="84" t="s">
        <v>110</v>
      </c>
      <c r="F99" s="87"/>
      <c r="G99" s="92" t="s">
        <v>21</v>
      </c>
    </row>
    <row r="100" spans="1:7" ht="13.5">
      <c r="A100" s="34">
        <v>0.5</v>
      </c>
      <c r="B100" s="35">
        <f>B99+A100</f>
        <v>5.03</v>
      </c>
      <c r="C100" s="35">
        <f>C99+A100</f>
        <v>303.0319318181818</v>
      </c>
      <c r="D100" s="36" t="s">
        <v>111</v>
      </c>
      <c r="F100" s="87"/>
      <c r="G100" s="93"/>
    </row>
    <row r="101" spans="1:7" ht="13.5">
      <c r="A101" s="34">
        <v>0.1</v>
      </c>
      <c r="B101" s="35">
        <f>B100+A101</f>
        <v>5.13</v>
      </c>
      <c r="C101" s="35">
        <f>C100+A101</f>
        <v>303.13193181818184</v>
      </c>
      <c r="D101" s="36" t="s">
        <v>112</v>
      </c>
      <c r="F101" s="87"/>
      <c r="G101" s="93"/>
    </row>
    <row r="102" spans="1:256" ht="13.5">
      <c r="A102" s="34">
        <v>5.4</v>
      </c>
      <c r="B102" s="35">
        <f>B101+A102</f>
        <v>10.530000000000001</v>
      </c>
      <c r="C102" s="35">
        <f>C101+A102</f>
        <v>308.5319318181818</v>
      </c>
      <c r="D102" s="36" t="s">
        <v>113</v>
      </c>
      <c r="E102" s="84"/>
      <c r="F102" s="9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84"/>
      <c r="U102" s="84"/>
      <c r="V102" s="84"/>
      <c r="W102" s="84"/>
      <c r="X102" s="84"/>
      <c r="Y102" s="84"/>
      <c r="Z102" s="84"/>
      <c r="AA102" s="84"/>
      <c r="AB102" s="84"/>
      <c r="AC102" s="84"/>
      <c r="AD102" s="84"/>
      <c r="AE102" s="84"/>
      <c r="AF102" s="84"/>
      <c r="AG102" s="84"/>
      <c r="AH102" s="84"/>
      <c r="AI102" s="84"/>
      <c r="AJ102" s="84"/>
      <c r="AK102" s="84"/>
      <c r="AL102" s="84"/>
      <c r="AM102" s="84"/>
      <c r="AN102" s="84"/>
      <c r="AO102" s="84"/>
      <c r="AP102" s="84"/>
      <c r="AQ102" s="84"/>
      <c r="AR102" s="84"/>
      <c r="AS102" s="84"/>
      <c r="AT102" s="84"/>
      <c r="AU102" s="84"/>
      <c r="AV102" s="84"/>
      <c r="AW102" s="84"/>
      <c r="AX102" s="84"/>
      <c r="AY102" s="84"/>
      <c r="AZ102" s="84"/>
      <c r="BA102" s="84"/>
      <c r="BB102" s="84"/>
      <c r="BC102" s="84"/>
      <c r="BD102" s="84"/>
      <c r="BE102" s="84"/>
      <c r="BF102" s="84"/>
      <c r="BG102" s="84"/>
      <c r="BH102" s="84"/>
      <c r="BI102" s="84"/>
      <c r="BJ102" s="84"/>
      <c r="BK102" s="84"/>
      <c r="BL102" s="84"/>
      <c r="BM102" s="84"/>
      <c r="BN102" s="84"/>
      <c r="BO102" s="84"/>
      <c r="BP102" s="84"/>
      <c r="BQ102" s="84"/>
      <c r="BR102" s="84"/>
      <c r="BS102" s="84"/>
      <c r="BT102" s="84"/>
      <c r="BU102" s="84"/>
      <c r="BV102" s="84"/>
      <c r="BW102" s="84"/>
      <c r="BX102" s="84"/>
      <c r="BY102" s="84"/>
      <c r="BZ102" s="84"/>
      <c r="CA102" s="84"/>
      <c r="CB102" s="84"/>
      <c r="CC102" s="84"/>
      <c r="CD102" s="84"/>
      <c r="CE102" s="84"/>
      <c r="CF102" s="84"/>
      <c r="CG102" s="84"/>
      <c r="CH102" s="84"/>
      <c r="CI102" s="84"/>
      <c r="CJ102" s="84"/>
      <c r="CK102" s="84"/>
      <c r="CL102" s="84"/>
      <c r="CM102" s="84"/>
      <c r="CN102" s="84"/>
      <c r="CO102" s="84"/>
      <c r="CP102" s="84"/>
      <c r="CQ102" s="84"/>
      <c r="CR102" s="84"/>
      <c r="CS102" s="84"/>
      <c r="CT102" s="84"/>
      <c r="CU102" s="84"/>
      <c r="CV102" s="84"/>
      <c r="CW102" s="84"/>
      <c r="CX102" s="84"/>
      <c r="CY102" s="84"/>
      <c r="CZ102" s="84"/>
      <c r="DA102" s="84"/>
      <c r="DB102" s="84"/>
      <c r="DC102" s="84"/>
      <c r="DD102" s="84"/>
      <c r="DE102" s="84"/>
      <c r="DF102" s="84"/>
      <c r="DG102" s="84"/>
      <c r="DH102" s="84"/>
      <c r="DI102" s="84"/>
      <c r="DJ102" s="84"/>
      <c r="DK102" s="84"/>
      <c r="DL102" s="84"/>
      <c r="DM102" s="84"/>
      <c r="DN102" s="84"/>
      <c r="DO102" s="84"/>
      <c r="DP102" s="84"/>
      <c r="DQ102" s="84"/>
      <c r="DR102" s="84"/>
      <c r="DS102" s="84"/>
      <c r="DT102" s="84"/>
      <c r="DU102" s="84"/>
      <c r="DV102" s="84"/>
      <c r="DW102" s="84"/>
      <c r="DX102" s="84"/>
      <c r="DY102" s="84"/>
      <c r="DZ102" s="84"/>
      <c r="EA102" s="84"/>
      <c r="EB102" s="84"/>
      <c r="EC102" s="84"/>
      <c r="ED102" s="84"/>
      <c r="EE102" s="84"/>
      <c r="EF102" s="84"/>
      <c r="EG102" s="84"/>
      <c r="EH102" s="84"/>
      <c r="EI102" s="84"/>
      <c r="EJ102" s="84"/>
      <c r="EK102" s="84"/>
      <c r="EL102" s="84"/>
      <c r="EM102" s="84"/>
      <c r="EN102" s="84"/>
      <c r="EO102" s="84"/>
      <c r="EP102" s="84"/>
      <c r="EQ102" s="84"/>
      <c r="ER102" s="84"/>
      <c r="ES102" s="84"/>
      <c r="ET102" s="84"/>
      <c r="EU102" s="84"/>
      <c r="EV102" s="84"/>
      <c r="EW102" s="84"/>
      <c r="EX102" s="84"/>
      <c r="EY102" s="84"/>
      <c r="EZ102" s="84"/>
      <c r="FA102" s="84"/>
      <c r="FB102" s="84"/>
      <c r="FC102" s="84"/>
      <c r="FD102" s="84"/>
      <c r="FE102" s="84"/>
      <c r="FF102" s="84"/>
      <c r="FG102" s="84"/>
      <c r="FH102" s="84"/>
      <c r="FI102" s="84"/>
      <c r="FJ102" s="84"/>
      <c r="FK102" s="84"/>
      <c r="FL102" s="84"/>
      <c r="FM102" s="84"/>
      <c r="FN102" s="84"/>
      <c r="FO102" s="84"/>
      <c r="FP102" s="84"/>
      <c r="FQ102" s="84"/>
      <c r="FR102" s="84"/>
      <c r="FS102" s="84"/>
      <c r="FT102" s="84"/>
      <c r="FU102" s="84"/>
      <c r="FV102" s="84"/>
      <c r="FW102" s="84"/>
      <c r="FX102" s="84"/>
      <c r="FY102" s="84"/>
      <c r="FZ102" s="84"/>
      <c r="GA102" s="84"/>
      <c r="GB102" s="84"/>
      <c r="GC102" s="84"/>
      <c r="GD102" s="84"/>
      <c r="GE102" s="84"/>
      <c r="GF102" s="84"/>
      <c r="GG102" s="84"/>
      <c r="GH102" s="84"/>
      <c r="GI102" s="84"/>
      <c r="GJ102" s="84"/>
      <c r="GK102" s="84"/>
      <c r="GL102" s="84"/>
      <c r="GM102" s="84"/>
      <c r="GN102" s="84"/>
      <c r="GO102" s="84"/>
      <c r="GP102" s="84"/>
      <c r="GQ102" s="84"/>
      <c r="GR102" s="84"/>
      <c r="GS102" s="84"/>
      <c r="GT102" s="84"/>
      <c r="GU102" s="84"/>
      <c r="GV102" s="84"/>
      <c r="GW102" s="84"/>
      <c r="GX102" s="84"/>
      <c r="GY102" s="84"/>
      <c r="GZ102" s="84"/>
      <c r="HA102" s="84"/>
      <c r="HB102" s="84"/>
      <c r="HC102" s="84"/>
      <c r="HD102" s="84"/>
      <c r="HE102" s="84"/>
      <c r="HF102" s="84"/>
      <c r="HG102" s="84"/>
      <c r="HH102" s="84"/>
      <c r="HI102" s="84"/>
      <c r="HJ102" s="84"/>
      <c r="HK102" s="84"/>
      <c r="HL102" s="84"/>
      <c r="HM102" s="84"/>
      <c r="HN102" s="84"/>
      <c r="HO102" s="84"/>
      <c r="HP102" s="84"/>
      <c r="HQ102" s="84"/>
      <c r="HR102" s="84"/>
      <c r="HS102" s="84"/>
      <c r="HT102" s="84"/>
      <c r="HU102" s="84"/>
      <c r="HV102" s="84"/>
      <c r="HW102" s="84"/>
      <c r="HX102" s="84"/>
      <c r="HY102" s="84"/>
      <c r="HZ102" s="84"/>
      <c r="IA102" s="84"/>
      <c r="IB102" s="84"/>
      <c r="IC102" s="84"/>
      <c r="ID102" s="84"/>
      <c r="IE102" s="84"/>
      <c r="IF102" s="84"/>
      <c r="IG102" s="84"/>
      <c r="IH102" s="84"/>
      <c r="II102" s="84"/>
      <c r="IJ102" s="84"/>
      <c r="IK102" s="84"/>
      <c r="IL102" s="84"/>
      <c r="IM102" s="84"/>
      <c r="IN102" s="84"/>
      <c r="IO102" s="84"/>
      <c r="IP102" s="84"/>
      <c r="IQ102" s="84"/>
      <c r="IR102" s="84"/>
      <c r="IS102" s="84"/>
      <c r="IT102" s="84"/>
      <c r="IU102" s="84"/>
      <c r="IV102" s="84"/>
    </row>
    <row r="103" spans="1:6" ht="13.5">
      <c r="A103" s="34">
        <v>3.8</v>
      </c>
      <c r="B103" s="35">
        <f>B102+A103</f>
        <v>14.330000000000002</v>
      </c>
      <c r="C103" s="35">
        <f>C102+A103</f>
        <v>312.33193181818183</v>
      </c>
      <c r="D103" s="36" t="s">
        <v>114</v>
      </c>
      <c r="F103" s="87"/>
    </row>
    <row r="104" spans="1:6" ht="13.5">
      <c r="A104" s="34">
        <v>2</v>
      </c>
      <c r="B104" s="35">
        <f>B103+A104</f>
        <v>16.330000000000002</v>
      </c>
      <c r="C104" s="35">
        <f>C103+A104</f>
        <v>314.33193181818183</v>
      </c>
      <c r="D104" s="36" t="s">
        <v>115</v>
      </c>
      <c r="F104" s="25"/>
    </row>
    <row r="105" spans="1:6" ht="13.5">
      <c r="A105" s="34">
        <v>10.7</v>
      </c>
      <c r="B105" s="35">
        <f>B104+A105</f>
        <v>27.03</v>
      </c>
      <c r="C105" s="35">
        <f>C104+A105</f>
        <v>325.0319318181818</v>
      </c>
      <c r="D105" s="36" t="s">
        <v>116</v>
      </c>
      <c r="F105" s="87"/>
    </row>
    <row r="106" spans="1:6" ht="13.5">
      <c r="A106" s="34">
        <v>1</v>
      </c>
      <c r="B106" s="35">
        <f>B105+A106</f>
        <v>28.03</v>
      </c>
      <c r="C106" s="35">
        <f>C105+A106</f>
        <v>326.0319318181818</v>
      </c>
      <c r="D106" s="17" t="s">
        <v>117</v>
      </c>
      <c r="F106" s="87"/>
    </row>
    <row r="107" spans="1:6" ht="13.5">
      <c r="A107" s="34">
        <v>4</v>
      </c>
      <c r="B107" s="35">
        <f>B106+A107</f>
        <v>32.03</v>
      </c>
      <c r="C107" s="35">
        <f>C106+A107</f>
        <v>330.0319318181818</v>
      </c>
      <c r="D107" s="17" t="s">
        <v>118</v>
      </c>
      <c r="E107" s="70"/>
      <c r="F107" s="72"/>
    </row>
    <row r="108" spans="1:6" ht="13.5">
      <c r="A108" s="34">
        <v>1</v>
      </c>
      <c r="B108" s="35">
        <f>B107+A108</f>
        <v>33.03</v>
      </c>
      <c r="C108" s="35">
        <f>C107+A108</f>
        <v>331.0319318181818</v>
      </c>
      <c r="D108" s="17" t="s">
        <v>119</v>
      </c>
      <c r="E108" s="70"/>
      <c r="F108" s="72"/>
    </row>
    <row r="109" spans="1:8" ht="13.5">
      <c r="A109" s="95" t="s">
        <v>29</v>
      </c>
      <c r="B109" s="44"/>
      <c r="C109" s="44"/>
      <c r="D109" s="39"/>
      <c r="E109" s="66"/>
      <c r="F109" s="72"/>
      <c r="H109" s="96"/>
    </row>
    <row r="110" spans="1:7" ht="13.5">
      <c r="A110" s="42" t="s">
        <v>30</v>
      </c>
      <c r="B110" s="9"/>
      <c r="C110" s="9"/>
      <c r="D110" s="41"/>
      <c r="E110" s="66"/>
      <c r="F110" s="72"/>
      <c r="G110" s="97" t="s">
        <v>21</v>
      </c>
    </row>
    <row r="111" spans="1:6" ht="13.5">
      <c r="A111" s="26" t="s">
        <v>31</v>
      </c>
      <c r="B111" s="9"/>
      <c r="C111" s="9"/>
      <c r="D111" s="41"/>
      <c r="E111" s="66"/>
      <c r="F111" s="72"/>
    </row>
    <row r="112" spans="1:6" ht="40.5">
      <c r="A112" s="68"/>
      <c r="B112" s="69"/>
      <c r="C112" s="69"/>
      <c r="D112" s="31" t="s">
        <v>120</v>
      </c>
      <c r="E112" s="70"/>
      <c r="F112" s="72"/>
    </row>
    <row r="113" spans="1:6" ht="30" customHeight="1">
      <c r="A113" s="34">
        <v>0.2</v>
      </c>
      <c r="B113" s="35">
        <f>A113</f>
        <v>0.2</v>
      </c>
      <c r="C113" s="35">
        <f>C108+A113</f>
        <v>331.2319318181818</v>
      </c>
      <c r="D113" s="36" t="s">
        <v>121</v>
      </c>
      <c r="E113" s="70"/>
      <c r="F113" s="72"/>
    </row>
    <row r="114" spans="1:256" ht="27.75">
      <c r="A114" s="34">
        <v>17</v>
      </c>
      <c r="B114" s="35">
        <f>B113+A114</f>
        <v>17.2</v>
      </c>
      <c r="C114" s="35">
        <f>C113+A114</f>
        <v>348.2319318181818</v>
      </c>
      <c r="D114" s="36" t="s">
        <v>122</v>
      </c>
      <c r="F114" s="94" t="s">
        <v>21</v>
      </c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84"/>
      <c r="U114" s="84"/>
      <c r="V114" s="84"/>
      <c r="W114" s="84"/>
      <c r="X114" s="84"/>
      <c r="Y114" s="84"/>
      <c r="Z114" s="84"/>
      <c r="AA114" s="84"/>
      <c r="AB114" s="84"/>
      <c r="AC114" s="84"/>
      <c r="AD114" s="84"/>
      <c r="AE114" s="84"/>
      <c r="AF114" s="84"/>
      <c r="AG114" s="84"/>
      <c r="AH114" s="84"/>
      <c r="AI114" s="84"/>
      <c r="AJ114" s="84"/>
      <c r="AK114" s="84"/>
      <c r="AL114" s="84"/>
      <c r="AM114" s="84"/>
      <c r="AN114" s="84"/>
      <c r="AO114" s="84"/>
      <c r="AP114" s="84"/>
      <c r="AQ114" s="84"/>
      <c r="AR114" s="84"/>
      <c r="AS114" s="84"/>
      <c r="AT114" s="84"/>
      <c r="AU114" s="84"/>
      <c r="AV114" s="84"/>
      <c r="AW114" s="84"/>
      <c r="AX114" s="84"/>
      <c r="AY114" s="84"/>
      <c r="AZ114" s="84"/>
      <c r="BA114" s="84"/>
      <c r="BB114" s="84"/>
      <c r="BC114" s="84"/>
      <c r="BD114" s="84"/>
      <c r="BE114" s="84"/>
      <c r="BF114" s="84"/>
      <c r="BG114" s="84"/>
      <c r="BH114" s="84"/>
      <c r="BI114" s="84"/>
      <c r="BJ114" s="84"/>
      <c r="BK114" s="84"/>
      <c r="BL114" s="84"/>
      <c r="BM114" s="84"/>
      <c r="BN114" s="84"/>
      <c r="BO114" s="84"/>
      <c r="BP114" s="84"/>
      <c r="BQ114" s="84"/>
      <c r="BR114" s="84"/>
      <c r="BS114" s="84"/>
      <c r="BT114" s="84"/>
      <c r="BU114" s="84"/>
      <c r="BV114" s="84"/>
      <c r="BW114" s="84"/>
      <c r="BX114" s="84"/>
      <c r="BY114" s="84"/>
      <c r="BZ114" s="84"/>
      <c r="CA114" s="84"/>
      <c r="CB114" s="84"/>
      <c r="CC114" s="84"/>
      <c r="CD114" s="84"/>
      <c r="CE114" s="84"/>
      <c r="CF114" s="84"/>
      <c r="CG114" s="84"/>
      <c r="CH114" s="84"/>
      <c r="CI114" s="84"/>
      <c r="CJ114" s="84"/>
      <c r="CK114" s="84"/>
      <c r="CL114" s="84"/>
      <c r="CM114" s="84"/>
      <c r="CN114" s="84"/>
      <c r="CO114" s="84"/>
      <c r="CP114" s="84"/>
      <c r="CQ114" s="84"/>
      <c r="CR114" s="84"/>
      <c r="CS114" s="84"/>
      <c r="CT114" s="84"/>
      <c r="CU114" s="84"/>
      <c r="CV114" s="84"/>
      <c r="CW114" s="84"/>
      <c r="CX114" s="84"/>
      <c r="CY114" s="84"/>
      <c r="CZ114" s="84"/>
      <c r="DA114" s="84"/>
      <c r="DB114" s="84"/>
      <c r="DC114" s="84"/>
      <c r="DD114" s="84"/>
      <c r="DE114" s="84"/>
      <c r="DF114" s="84"/>
      <c r="DG114" s="84"/>
      <c r="DH114" s="84"/>
      <c r="DI114" s="84"/>
      <c r="DJ114" s="84"/>
      <c r="DK114" s="84"/>
      <c r="DL114" s="84"/>
      <c r="DM114" s="84"/>
      <c r="DN114" s="84"/>
      <c r="DO114" s="84"/>
      <c r="DP114" s="84"/>
      <c r="DQ114" s="84"/>
      <c r="DR114" s="84"/>
      <c r="DS114" s="84"/>
      <c r="DT114" s="84"/>
      <c r="DU114" s="84"/>
      <c r="DV114" s="84"/>
      <c r="DW114" s="84"/>
      <c r="DX114" s="84"/>
      <c r="DY114" s="84"/>
      <c r="DZ114" s="84"/>
      <c r="EA114" s="84"/>
      <c r="EB114" s="84"/>
      <c r="EC114" s="84"/>
      <c r="ED114" s="84"/>
      <c r="EE114" s="84"/>
      <c r="EF114" s="84"/>
      <c r="EG114" s="84"/>
      <c r="EH114" s="84"/>
      <c r="EI114" s="84"/>
      <c r="EJ114" s="84"/>
      <c r="EK114" s="84"/>
      <c r="EL114" s="84"/>
      <c r="EM114" s="84"/>
      <c r="EN114" s="84"/>
      <c r="EO114" s="84"/>
      <c r="EP114" s="84"/>
      <c r="EQ114" s="84"/>
      <c r="ER114" s="84"/>
      <c r="ES114" s="84"/>
      <c r="ET114" s="84"/>
      <c r="EU114" s="84"/>
      <c r="EV114" s="84"/>
      <c r="EW114" s="84"/>
      <c r="EX114" s="84"/>
      <c r="EY114" s="84"/>
      <c r="EZ114" s="84"/>
      <c r="FA114" s="84"/>
      <c r="FB114" s="84"/>
      <c r="FC114" s="84"/>
      <c r="FD114" s="84"/>
      <c r="FE114" s="84"/>
      <c r="FF114" s="84"/>
      <c r="FG114" s="84"/>
      <c r="FH114" s="84"/>
      <c r="FI114" s="84"/>
      <c r="FJ114" s="84"/>
      <c r="FK114" s="84"/>
      <c r="FL114" s="84"/>
      <c r="FM114" s="84"/>
      <c r="FN114" s="84"/>
      <c r="FO114" s="84"/>
      <c r="FP114" s="84"/>
      <c r="FQ114" s="84"/>
      <c r="FR114" s="84"/>
      <c r="FS114" s="84"/>
      <c r="FT114" s="84"/>
      <c r="FU114" s="84"/>
      <c r="FV114" s="84"/>
      <c r="FW114" s="84"/>
      <c r="FX114" s="84"/>
      <c r="FY114" s="84"/>
      <c r="FZ114" s="84"/>
      <c r="GA114" s="84"/>
      <c r="GB114" s="84"/>
      <c r="GC114" s="84"/>
      <c r="GD114" s="84"/>
      <c r="GE114" s="84"/>
      <c r="GF114" s="84"/>
      <c r="GG114" s="84"/>
      <c r="GH114" s="84"/>
      <c r="GI114" s="84"/>
      <c r="GJ114" s="84"/>
      <c r="GK114" s="84"/>
      <c r="GL114" s="84"/>
      <c r="GM114" s="84"/>
      <c r="GN114" s="84"/>
      <c r="GO114" s="84"/>
      <c r="GP114" s="84"/>
      <c r="GQ114" s="84"/>
      <c r="GR114" s="84"/>
      <c r="GS114" s="84"/>
      <c r="GT114" s="84"/>
      <c r="GU114" s="84"/>
      <c r="GV114" s="84"/>
      <c r="GW114" s="84"/>
      <c r="GX114" s="84"/>
      <c r="GY114" s="84"/>
      <c r="GZ114" s="84"/>
      <c r="HA114" s="84"/>
      <c r="HB114" s="84"/>
      <c r="HC114" s="84"/>
      <c r="HD114" s="84"/>
      <c r="HE114" s="84"/>
      <c r="HF114" s="84"/>
      <c r="HG114" s="84"/>
      <c r="HH114" s="84"/>
      <c r="HI114" s="84"/>
      <c r="HJ114" s="84"/>
      <c r="HK114" s="84"/>
      <c r="HL114" s="84"/>
      <c r="HM114" s="84"/>
      <c r="HN114" s="84"/>
      <c r="HO114" s="84"/>
      <c r="HP114" s="84"/>
      <c r="HQ114" s="84"/>
      <c r="HR114" s="84"/>
      <c r="HS114" s="84"/>
      <c r="HT114" s="84"/>
      <c r="HU114" s="84"/>
      <c r="HV114" s="84"/>
      <c r="HW114" s="84"/>
      <c r="HX114" s="84"/>
      <c r="HY114" s="84"/>
      <c r="HZ114" s="84"/>
      <c r="IA114" s="84"/>
      <c r="IB114" s="84"/>
      <c r="IC114" s="84"/>
      <c r="ID114" s="84"/>
      <c r="IE114" s="84"/>
      <c r="IF114" s="84"/>
      <c r="IG114" s="84"/>
      <c r="IH114" s="84"/>
      <c r="II114" s="84"/>
      <c r="IJ114" s="84"/>
      <c r="IK114" s="84"/>
      <c r="IL114" s="84"/>
      <c r="IM114" s="84"/>
      <c r="IN114" s="84"/>
      <c r="IO114" s="84"/>
      <c r="IP114" s="84"/>
      <c r="IQ114" s="84"/>
      <c r="IR114" s="84"/>
      <c r="IS114" s="84"/>
      <c r="IT114" s="84"/>
      <c r="IU114" s="84"/>
      <c r="IV114" s="84"/>
    </row>
    <row r="115" spans="1:256" ht="27.75">
      <c r="A115" s="34">
        <v>6.7</v>
      </c>
      <c r="B115" s="71">
        <f>A115+B114</f>
        <v>23.9</v>
      </c>
      <c r="C115" s="35">
        <f>C114+A115</f>
        <v>354.9319318181818</v>
      </c>
      <c r="D115" s="36" t="s">
        <v>123</v>
      </c>
      <c r="E115" s="98"/>
      <c r="F115" s="99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84"/>
      <c r="U115" s="84"/>
      <c r="V115" s="84"/>
      <c r="W115" s="84"/>
      <c r="X115" s="84"/>
      <c r="Y115" s="84"/>
      <c r="Z115" s="84"/>
      <c r="AA115" s="84"/>
      <c r="AB115" s="84"/>
      <c r="AC115" s="84"/>
      <c r="AD115" s="84"/>
      <c r="AE115" s="84"/>
      <c r="AF115" s="84"/>
      <c r="AG115" s="84"/>
      <c r="AH115" s="84"/>
      <c r="AI115" s="84"/>
      <c r="AJ115" s="84"/>
      <c r="AK115" s="84"/>
      <c r="AL115" s="84"/>
      <c r="AM115" s="84"/>
      <c r="AN115" s="84"/>
      <c r="AO115" s="84"/>
      <c r="AP115" s="84"/>
      <c r="AQ115" s="84"/>
      <c r="AR115" s="84"/>
      <c r="AS115" s="84"/>
      <c r="AT115" s="84"/>
      <c r="AU115" s="84"/>
      <c r="AV115" s="84"/>
      <c r="AW115" s="84"/>
      <c r="AX115" s="84"/>
      <c r="AY115" s="84"/>
      <c r="AZ115" s="84"/>
      <c r="BA115" s="84"/>
      <c r="BB115" s="84"/>
      <c r="BC115" s="84"/>
      <c r="BD115" s="84"/>
      <c r="BE115" s="84"/>
      <c r="BF115" s="84"/>
      <c r="BG115" s="84"/>
      <c r="BH115" s="84"/>
      <c r="BI115" s="84"/>
      <c r="BJ115" s="84"/>
      <c r="BK115" s="84"/>
      <c r="BL115" s="84"/>
      <c r="BM115" s="84"/>
      <c r="BN115" s="84"/>
      <c r="BO115" s="84"/>
      <c r="BP115" s="84"/>
      <c r="BQ115" s="84"/>
      <c r="BR115" s="84"/>
      <c r="BS115" s="84"/>
      <c r="BT115" s="84"/>
      <c r="BU115" s="84"/>
      <c r="BV115" s="84"/>
      <c r="BW115" s="84"/>
      <c r="BX115" s="84"/>
      <c r="BY115" s="84"/>
      <c r="BZ115" s="84"/>
      <c r="CA115" s="84"/>
      <c r="CB115" s="84"/>
      <c r="CC115" s="84"/>
      <c r="CD115" s="84"/>
      <c r="CE115" s="84"/>
      <c r="CF115" s="84"/>
      <c r="CG115" s="84"/>
      <c r="CH115" s="84"/>
      <c r="CI115" s="84"/>
      <c r="CJ115" s="84"/>
      <c r="CK115" s="84"/>
      <c r="CL115" s="84"/>
      <c r="CM115" s="84"/>
      <c r="CN115" s="84"/>
      <c r="CO115" s="84"/>
      <c r="CP115" s="84"/>
      <c r="CQ115" s="84"/>
      <c r="CR115" s="84"/>
      <c r="CS115" s="84"/>
      <c r="CT115" s="84"/>
      <c r="CU115" s="84"/>
      <c r="CV115" s="84"/>
      <c r="CW115" s="84"/>
      <c r="CX115" s="84"/>
      <c r="CY115" s="84"/>
      <c r="CZ115" s="84"/>
      <c r="DA115" s="84"/>
      <c r="DB115" s="84"/>
      <c r="DC115" s="84"/>
      <c r="DD115" s="84"/>
      <c r="DE115" s="84"/>
      <c r="DF115" s="84"/>
      <c r="DG115" s="84"/>
      <c r="DH115" s="84"/>
      <c r="DI115" s="84"/>
      <c r="DJ115" s="84"/>
      <c r="DK115" s="84"/>
      <c r="DL115" s="84"/>
      <c r="DM115" s="84"/>
      <c r="DN115" s="84"/>
      <c r="DO115" s="84"/>
      <c r="DP115" s="84"/>
      <c r="DQ115" s="84"/>
      <c r="DR115" s="84"/>
      <c r="DS115" s="84"/>
      <c r="DT115" s="84"/>
      <c r="DU115" s="84"/>
      <c r="DV115" s="84"/>
      <c r="DW115" s="84"/>
      <c r="DX115" s="84"/>
      <c r="DY115" s="84"/>
      <c r="DZ115" s="84"/>
      <c r="EA115" s="84"/>
      <c r="EB115" s="84"/>
      <c r="EC115" s="84"/>
      <c r="ED115" s="84"/>
      <c r="EE115" s="84"/>
      <c r="EF115" s="84"/>
      <c r="EG115" s="84"/>
      <c r="EH115" s="84"/>
      <c r="EI115" s="84"/>
      <c r="EJ115" s="84"/>
      <c r="EK115" s="84"/>
      <c r="EL115" s="84"/>
      <c r="EM115" s="84"/>
      <c r="EN115" s="84"/>
      <c r="EO115" s="84"/>
      <c r="EP115" s="84"/>
      <c r="EQ115" s="84"/>
      <c r="ER115" s="84"/>
      <c r="ES115" s="84"/>
      <c r="ET115" s="84"/>
      <c r="EU115" s="84"/>
      <c r="EV115" s="84"/>
      <c r="EW115" s="84"/>
      <c r="EX115" s="84"/>
      <c r="EY115" s="84"/>
      <c r="EZ115" s="84"/>
      <c r="FA115" s="84"/>
      <c r="FB115" s="84"/>
      <c r="FC115" s="84"/>
      <c r="FD115" s="84"/>
      <c r="FE115" s="84"/>
      <c r="FF115" s="84"/>
      <c r="FG115" s="84"/>
      <c r="FH115" s="84"/>
      <c r="FI115" s="84"/>
      <c r="FJ115" s="84"/>
      <c r="FK115" s="84"/>
      <c r="FL115" s="84"/>
      <c r="FM115" s="84"/>
      <c r="FN115" s="84"/>
      <c r="FO115" s="84"/>
      <c r="FP115" s="84"/>
      <c r="FQ115" s="84"/>
      <c r="FR115" s="84"/>
      <c r="FS115" s="84"/>
      <c r="FT115" s="84"/>
      <c r="FU115" s="84"/>
      <c r="FV115" s="84"/>
      <c r="FW115" s="84"/>
      <c r="FX115" s="84"/>
      <c r="FY115" s="84"/>
      <c r="FZ115" s="84"/>
      <c r="GA115" s="84"/>
      <c r="GB115" s="84"/>
      <c r="GC115" s="84"/>
      <c r="GD115" s="84"/>
      <c r="GE115" s="84"/>
      <c r="GF115" s="84"/>
      <c r="GG115" s="84"/>
      <c r="GH115" s="84"/>
      <c r="GI115" s="84"/>
      <c r="GJ115" s="84"/>
      <c r="GK115" s="84"/>
      <c r="GL115" s="84"/>
      <c r="GM115" s="84"/>
      <c r="GN115" s="84"/>
      <c r="GO115" s="84"/>
      <c r="GP115" s="84"/>
      <c r="GQ115" s="84"/>
      <c r="GR115" s="84"/>
      <c r="GS115" s="84"/>
      <c r="GT115" s="84"/>
      <c r="GU115" s="84"/>
      <c r="GV115" s="84"/>
      <c r="GW115" s="84"/>
      <c r="GX115" s="84"/>
      <c r="GY115" s="84"/>
      <c r="GZ115" s="84"/>
      <c r="HA115" s="84"/>
      <c r="HB115" s="84"/>
      <c r="HC115" s="84"/>
      <c r="HD115" s="84"/>
      <c r="HE115" s="84"/>
      <c r="HF115" s="84"/>
      <c r="HG115" s="84"/>
      <c r="HH115" s="84"/>
      <c r="HI115" s="84"/>
      <c r="HJ115" s="84"/>
      <c r="HK115" s="84"/>
      <c r="HL115" s="84"/>
      <c r="HM115" s="84"/>
      <c r="HN115" s="84"/>
      <c r="HO115" s="84"/>
      <c r="HP115" s="84"/>
      <c r="HQ115" s="84"/>
      <c r="HR115" s="84"/>
      <c r="HS115" s="84"/>
      <c r="HT115" s="84"/>
      <c r="HU115" s="84"/>
      <c r="HV115" s="84"/>
      <c r="HW115" s="84"/>
      <c r="HX115" s="84"/>
      <c r="HY115" s="84"/>
      <c r="HZ115" s="84"/>
      <c r="IA115" s="84"/>
      <c r="IB115" s="84"/>
      <c r="IC115" s="84"/>
      <c r="ID115" s="84"/>
      <c r="IE115" s="84"/>
      <c r="IF115" s="84"/>
      <c r="IG115" s="84"/>
      <c r="IH115" s="84"/>
      <c r="II115" s="84"/>
      <c r="IJ115" s="84"/>
      <c r="IK115" s="84"/>
      <c r="IL115" s="84"/>
      <c r="IM115" s="84"/>
      <c r="IN115" s="84"/>
      <c r="IO115" s="84"/>
      <c r="IP115" s="84"/>
      <c r="IQ115" s="84"/>
      <c r="IR115" s="84"/>
      <c r="IS115" s="84"/>
      <c r="IT115" s="84"/>
      <c r="IU115" s="84"/>
      <c r="IV115" s="84"/>
    </row>
    <row r="116" spans="1:256" ht="13.5">
      <c r="A116" s="34">
        <v>2.6</v>
      </c>
      <c r="B116" s="71">
        <f>A116+B115</f>
        <v>26.5</v>
      </c>
      <c r="C116" s="35">
        <f>C115+A116</f>
        <v>357.5319318181818</v>
      </c>
      <c r="D116" s="36" t="s">
        <v>124</v>
      </c>
      <c r="E116" s="98"/>
      <c r="F116" s="99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84"/>
      <c r="AA116" s="84"/>
      <c r="AB116" s="84"/>
      <c r="AC116" s="84"/>
      <c r="AD116" s="84"/>
      <c r="AE116" s="84"/>
      <c r="AF116" s="84"/>
      <c r="AG116" s="84"/>
      <c r="AH116" s="84"/>
      <c r="AI116" s="84"/>
      <c r="AJ116" s="84"/>
      <c r="AK116" s="84"/>
      <c r="AL116" s="84"/>
      <c r="AM116" s="84"/>
      <c r="AN116" s="84"/>
      <c r="AO116" s="84"/>
      <c r="AP116" s="84"/>
      <c r="AQ116" s="84"/>
      <c r="AR116" s="84"/>
      <c r="AS116" s="84"/>
      <c r="AT116" s="84"/>
      <c r="AU116" s="84"/>
      <c r="AV116" s="84"/>
      <c r="AW116" s="84"/>
      <c r="AX116" s="84"/>
      <c r="AY116" s="84"/>
      <c r="AZ116" s="84"/>
      <c r="BA116" s="84"/>
      <c r="BB116" s="84"/>
      <c r="BC116" s="84"/>
      <c r="BD116" s="84"/>
      <c r="BE116" s="84"/>
      <c r="BF116" s="84"/>
      <c r="BG116" s="84"/>
      <c r="BH116" s="84"/>
      <c r="BI116" s="84"/>
      <c r="BJ116" s="84"/>
      <c r="BK116" s="84"/>
      <c r="BL116" s="84"/>
      <c r="BM116" s="84"/>
      <c r="BN116" s="84"/>
      <c r="BO116" s="84"/>
      <c r="BP116" s="84"/>
      <c r="BQ116" s="84"/>
      <c r="BR116" s="84"/>
      <c r="BS116" s="84"/>
      <c r="BT116" s="84"/>
      <c r="BU116" s="84"/>
      <c r="BV116" s="84"/>
      <c r="BW116" s="84"/>
      <c r="BX116" s="84"/>
      <c r="BY116" s="84"/>
      <c r="BZ116" s="84"/>
      <c r="CA116" s="84"/>
      <c r="CB116" s="84"/>
      <c r="CC116" s="84"/>
      <c r="CD116" s="84"/>
      <c r="CE116" s="84"/>
      <c r="CF116" s="84"/>
      <c r="CG116" s="84"/>
      <c r="CH116" s="84"/>
      <c r="CI116" s="84"/>
      <c r="CJ116" s="84"/>
      <c r="CK116" s="84"/>
      <c r="CL116" s="84"/>
      <c r="CM116" s="84"/>
      <c r="CN116" s="84"/>
      <c r="CO116" s="84"/>
      <c r="CP116" s="84"/>
      <c r="CQ116" s="84"/>
      <c r="CR116" s="84"/>
      <c r="CS116" s="84"/>
      <c r="CT116" s="84"/>
      <c r="CU116" s="84"/>
      <c r="CV116" s="84"/>
      <c r="CW116" s="84"/>
      <c r="CX116" s="84"/>
      <c r="CY116" s="84"/>
      <c r="CZ116" s="84"/>
      <c r="DA116" s="84"/>
      <c r="DB116" s="84"/>
      <c r="DC116" s="84"/>
      <c r="DD116" s="84"/>
      <c r="DE116" s="84"/>
      <c r="DF116" s="84"/>
      <c r="DG116" s="84"/>
      <c r="DH116" s="84"/>
      <c r="DI116" s="84"/>
      <c r="DJ116" s="84"/>
      <c r="DK116" s="84"/>
      <c r="DL116" s="84"/>
      <c r="DM116" s="84"/>
      <c r="DN116" s="84"/>
      <c r="DO116" s="84"/>
      <c r="DP116" s="84"/>
      <c r="DQ116" s="84"/>
      <c r="DR116" s="84"/>
      <c r="DS116" s="84"/>
      <c r="DT116" s="84"/>
      <c r="DU116" s="84"/>
      <c r="DV116" s="84"/>
      <c r="DW116" s="84"/>
      <c r="DX116" s="84"/>
      <c r="DY116" s="84"/>
      <c r="DZ116" s="84"/>
      <c r="EA116" s="84"/>
      <c r="EB116" s="84"/>
      <c r="EC116" s="84"/>
      <c r="ED116" s="84"/>
      <c r="EE116" s="84"/>
      <c r="EF116" s="84"/>
      <c r="EG116" s="84"/>
      <c r="EH116" s="84"/>
      <c r="EI116" s="84"/>
      <c r="EJ116" s="84"/>
      <c r="EK116" s="84"/>
      <c r="EL116" s="84"/>
      <c r="EM116" s="84"/>
      <c r="EN116" s="84"/>
      <c r="EO116" s="84"/>
      <c r="EP116" s="84"/>
      <c r="EQ116" s="84"/>
      <c r="ER116" s="84"/>
      <c r="ES116" s="84"/>
      <c r="ET116" s="84"/>
      <c r="EU116" s="84"/>
      <c r="EV116" s="84"/>
      <c r="EW116" s="84"/>
      <c r="EX116" s="84"/>
      <c r="EY116" s="84"/>
      <c r="EZ116" s="84"/>
      <c r="FA116" s="84"/>
      <c r="FB116" s="84"/>
      <c r="FC116" s="84"/>
      <c r="FD116" s="84"/>
      <c r="FE116" s="84"/>
      <c r="FF116" s="84"/>
      <c r="FG116" s="84"/>
      <c r="FH116" s="84"/>
      <c r="FI116" s="84"/>
      <c r="FJ116" s="84"/>
      <c r="FK116" s="84"/>
      <c r="FL116" s="84"/>
      <c r="FM116" s="84"/>
      <c r="FN116" s="84"/>
      <c r="FO116" s="84"/>
      <c r="FP116" s="84"/>
      <c r="FQ116" s="84"/>
      <c r="FR116" s="84"/>
      <c r="FS116" s="84"/>
      <c r="FT116" s="84"/>
      <c r="FU116" s="84"/>
      <c r="FV116" s="84"/>
      <c r="FW116" s="84"/>
      <c r="FX116" s="84"/>
      <c r="FY116" s="84"/>
      <c r="FZ116" s="84"/>
      <c r="GA116" s="84"/>
      <c r="GB116" s="84"/>
      <c r="GC116" s="84"/>
      <c r="GD116" s="84"/>
      <c r="GE116" s="84"/>
      <c r="GF116" s="84"/>
      <c r="GG116" s="84"/>
      <c r="GH116" s="84"/>
      <c r="GI116" s="84"/>
      <c r="GJ116" s="84"/>
      <c r="GK116" s="84"/>
      <c r="GL116" s="84"/>
      <c r="GM116" s="84"/>
      <c r="GN116" s="84"/>
      <c r="GO116" s="84"/>
      <c r="GP116" s="84"/>
      <c r="GQ116" s="84"/>
      <c r="GR116" s="84"/>
      <c r="GS116" s="84"/>
      <c r="GT116" s="84"/>
      <c r="GU116" s="84"/>
      <c r="GV116" s="84"/>
      <c r="GW116" s="84"/>
      <c r="GX116" s="84"/>
      <c r="GY116" s="84"/>
      <c r="GZ116" s="84"/>
      <c r="HA116" s="84"/>
      <c r="HB116" s="84"/>
      <c r="HC116" s="84"/>
      <c r="HD116" s="84"/>
      <c r="HE116" s="84"/>
      <c r="HF116" s="84"/>
      <c r="HG116" s="84"/>
      <c r="HH116" s="84"/>
      <c r="HI116" s="84"/>
      <c r="HJ116" s="84"/>
      <c r="HK116" s="84"/>
      <c r="HL116" s="84"/>
      <c r="HM116" s="84"/>
      <c r="HN116" s="84"/>
      <c r="HO116" s="84"/>
      <c r="HP116" s="84"/>
      <c r="HQ116" s="84"/>
      <c r="HR116" s="84"/>
      <c r="HS116" s="84"/>
      <c r="HT116" s="84"/>
      <c r="HU116" s="84"/>
      <c r="HV116" s="84"/>
      <c r="HW116" s="84"/>
      <c r="HX116" s="84"/>
      <c r="HY116" s="84"/>
      <c r="HZ116" s="84"/>
      <c r="IA116" s="84"/>
      <c r="IB116" s="84"/>
      <c r="IC116" s="84"/>
      <c r="ID116" s="84"/>
      <c r="IE116" s="84"/>
      <c r="IF116" s="84"/>
      <c r="IG116" s="84"/>
      <c r="IH116" s="84"/>
      <c r="II116" s="84"/>
      <c r="IJ116" s="84"/>
      <c r="IK116" s="84"/>
      <c r="IL116" s="84"/>
      <c r="IM116" s="84"/>
      <c r="IN116" s="84"/>
      <c r="IO116" s="84"/>
      <c r="IP116" s="84"/>
      <c r="IQ116" s="84"/>
      <c r="IR116" s="84"/>
      <c r="IS116" s="84"/>
      <c r="IT116" s="84"/>
      <c r="IU116" s="84"/>
      <c r="IV116" s="84"/>
    </row>
    <row r="117" spans="1:256" ht="30" customHeight="1">
      <c r="A117" s="34">
        <v>1</v>
      </c>
      <c r="B117" s="71">
        <f>A117+B116</f>
        <v>27.5</v>
      </c>
      <c r="C117" s="35">
        <f>C116+A117</f>
        <v>358.5319318181818</v>
      </c>
      <c r="D117" s="36" t="s">
        <v>125</v>
      </c>
      <c r="E117" s="98"/>
      <c r="F117" s="99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84"/>
      <c r="U117" s="84"/>
      <c r="V117" s="84"/>
      <c r="W117" s="84"/>
      <c r="X117" s="84"/>
      <c r="Y117" s="84"/>
      <c r="Z117" s="84"/>
      <c r="AA117" s="84"/>
      <c r="AB117" s="84"/>
      <c r="AC117" s="84"/>
      <c r="AD117" s="84"/>
      <c r="AE117" s="84"/>
      <c r="AF117" s="84"/>
      <c r="AG117" s="84"/>
      <c r="AH117" s="84"/>
      <c r="AI117" s="84"/>
      <c r="AJ117" s="84"/>
      <c r="AK117" s="84"/>
      <c r="AL117" s="84"/>
      <c r="AM117" s="84"/>
      <c r="AN117" s="84"/>
      <c r="AO117" s="84"/>
      <c r="AP117" s="84"/>
      <c r="AQ117" s="84"/>
      <c r="AR117" s="84"/>
      <c r="AS117" s="84"/>
      <c r="AT117" s="84"/>
      <c r="AU117" s="84"/>
      <c r="AV117" s="84"/>
      <c r="AW117" s="84"/>
      <c r="AX117" s="84"/>
      <c r="AY117" s="84"/>
      <c r="AZ117" s="84"/>
      <c r="BA117" s="84"/>
      <c r="BB117" s="84"/>
      <c r="BC117" s="84"/>
      <c r="BD117" s="84"/>
      <c r="BE117" s="84"/>
      <c r="BF117" s="84"/>
      <c r="BG117" s="84"/>
      <c r="BH117" s="84"/>
      <c r="BI117" s="84"/>
      <c r="BJ117" s="84"/>
      <c r="BK117" s="84"/>
      <c r="BL117" s="84"/>
      <c r="BM117" s="84"/>
      <c r="BN117" s="84"/>
      <c r="BO117" s="84"/>
      <c r="BP117" s="84"/>
      <c r="BQ117" s="84"/>
      <c r="BR117" s="84"/>
      <c r="BS117" s="84"/>
      <c r="BT117" s="84"/>
      <c r="BU117" s="84"/>
      <c r="BV117" s="84"/>
      <c r="BW117" s="84"/>
      <c r="BX117" s="84"/>
      <c r="BY117" s="84"/>
      <c r="BZ117" s="84"/>
      <c r="CA117" s="84"/>
      <c r="CB117" s="84"/>
      <c r="CC117" s="84"/>
      <c r="CD117" s="84"/>
      <c r="CE117" s="84"/>
      <c r="CF117" s="84"/>
      <c r="CG117" s="84"/>
      <c r="CH117" s="84"/>
      <c r="CI117" s="84"/>
      <c r="CJ117" s="84"/>
      <c r="CK117" s="84"/>
      <c r="CL117" s="84"/>
      <c r="CM117" s="84"/>
      <c r="CN117" s="84"/>
      <c r="CO117" s="84"/>
      <c r="CP117" s="84"/>
      <c r="CQ117" s="84"/>
      <c r="CR117" s="84"/>
      <c r="CS117" s="84"/>
      <c r="CT117" s="84"/>
      <c r="CU117" s="84"/>
      <c r="CV117" s="84"/>
      <c r="CW117" s="84"/>
      <c r="CX117" s="84"/>
      <c r="CY117" s="84"/>
      <c r="CZ117" s="84"/>
      <c r="DA117" s="84"/>
      <c r="DB117" s="84"/>
      <c r="DC117" s="84"/>
      <c r="DD117" s="84"/>
      <c r="DE117" s="84"/>
      <c r="DF117" s="84"/>
      <c r="DG117" s="84"/>
      <c r="DH117" s="84"/>
      <c r="DI117" s="84"/>
      <c r="DJ117" s="84"/>
      <c r="DK117" s="84"/>
      <c r="DL117" s="84"/>
      <c r="DM117" s="84"/>
      <c r="DN117" s="84"/>
      <c r="DO117" s="84"/>
      <c r="DP117" s="84"/>
      <c r="DQ117" s="84"/>
      <c r="DR117" s="84"/>
      <c r="DS117" s="84"/>
      <c r="DT117" s="84"/>
      <c r="DU117" s="84"/>
      <c r="DV117" s="84"/>
      <c r="DW117" s="84"/>
      <c r="DX117" s="84"/>
      <c r="DY117" s="84"/>
      <c r="DZ117" s="84"/>
      <c r="EA117" s="84"/>
      <c r="EB117" s="84"/>
      <c r="EC117" s="84"/>
      <c r="ED117" s="84"/>
      <c r="EE117" s="84"/>
      <c r="EF117" s="84"/>
      <c r="EG117" s="84"/>
      <c r="EH117" s="84"/>
      <c r="EI117" s="84"/>
      <c r="EJ117" s="84"/>
      <c r="EK117" s="84"/>
      <c r="EL117" s="84"/>
      <c r="EM117" s="84"/>
      <c r="EN117" s="84"/>
      <c r="EO117" s="84"/>
      <c r="EP117" s="84"/>
      <c r="EQ117" s="84"/>
      <c r="ER117" s="84"/>
      <c r="ES117" s="84"/>
      <c r="ET117" s="84"/>
      <c r="EU117" s="84"/>
      <c r="EV117" s="84"/>
      <c r="EW117" s="84"/>
      <c r="EX117" s="84"/>
      <c r="EY117" s="84"/>
      <c r="EZ117" s="84"/>
      <c r="FA117" s="84"/>
      <c r="FB117" s="84"/>
      <c r="FC117" s="84"/>
      <c r="FD117" s="84"/>
      <c r="FE117" s="84"/>
      <c r="FF117" s="84"/>
      <c r="FG117" s="84"/>
      <c r="FH117" s="84"/>
      <c r="FI117" s="84"/>
      <c r="FJ117" s="84"/>
      <c r="FK117" s="84"/>
      <c r="FL117" s="84"/>
      <c r="FM117" s="84"/>
      <c r="FN117" s="84"/>
      <c r="FO117" s="84"/>
      <c r="FP117" s="84"/>
      <c r="FQ117" s="84"/>
      <c r="FR117" s="84"/>
      <c r="FS117" s="84"/>
      <c r="FT117" s="84"/>
      <c r="FU117" s="84"/>
      <c r="FV117" s="84"/>
      <c r="FW117" s="84"/>
      <c r="FX117" s="84"/>
      <c r="FY117" s="84"/>
      <c r="FZ117" s="84"/>
      <c r="GA117" s="84"/>
      <c r="GB117" s="84"/>
      <c r="GC117" s="84"/>
      <c r="GD117" s="84"/>
      <c r="GE117" s="84"/>
      <c r="GF117" s="84"/>
      <c r="GG117" s="84"/>
      <c r="GH117" s="84"/>
      <c r="GI117" s="84"/>
      <c r="GJ117" s="84"/>
      <c r="GK117" s="84"/>
      <c r="GL117" s="84"/>
      <c r="GM117" s="84"/>
      <c r="GN117" s="84"/>
      <c r="GO117" s="84"/>
      <c r="GP117" s="84"/>
      <c r="GQ117" s="84"/>
      <c r="GR117" s="84"/>
      <c r="GS117" s="84"/>
      <c r="GT117" s="84"/>
      <c r="GU117" s="84"/>
      <c r="GV117" s="84"/>
      <c r="GW117" s="84"/>
      <c r="GX117" s="84"/>
      <c r="GY117" s="84"/>
      <c r="GZ117" s="84"/>
      <c r="HA117" s="84"/>
      <c r="HB117" s="84"/>
      <c r="HC117" s="84"/>
      <c r="HD117" s="84"/>
      <c r="HE117" s="84"/>
      <c r="HF117" s="84"/>
      <c r="HG117" s="84"/>
      <c r="HH117" s="84"/>
      <c r="HI117" s="84"/>
      <c r="HJ117" s="84"/>
      <c r="HK117" s="84"/>
      <c r="HL117" s="84"/>
      <c r="HM117" s="84"/>
      <c r="HN117" s="84"/>
      <c r="HO117" s="84"/>
      <c r="HP117" s="84"/>
      <c r="HQ117" s="84"/>
      <c r="HR117" s="84"/>
      <c r="HS117" s="84"/>
      <c r="HT117" s="84"/>
      <c r="HU117" s="84"/>
      <c r="HV117" s="84"/>
      <c r="HW117" s="84"/>
      <c r="HX117" s="84"/>
      <c r="HY117" s="84"/>
      <c r="HZ117" s="84"/>
      <c r="IA117" s="84"/>
      <c r="IB117" s="84"/>
      <c r="IC117" s="84"/>
      <c r="ID117" s="84"/>
      <c r="IE117" s="84"/>
      <c r="IF117" s="84"/>
      <c r="IG117" s="84"/>
      <c r="IH117" s="84"/>
      <c r="II117" s="84"/>
      <c r="IJ117" s="84"/>
      <c r="IK117" s="84"/>
      <c r="IL117" s="84"/>
      <c r="IM117" s="84"/>
      <c r="IN117" s="84"/>
      <c r="IO117" s="84"/>
      <c r="IP117" s="84"/>
      <c r="IQ117" s="84"/>
      <c r="IR117" s="84"/>
      <c r="IS117" s="84"/>
      <c r="IT117" s="84"/>
      <c r="IU117" s="84"/>
      <c r="IV117" s="84"/>
    </row>
    <row r="118" spans="1:256" ht="13.5">
      <c r="A118" s="34">
        <v>12.1</v>
      </c>
      <c r="B118" s="71">
        <f>A118+B117</f>
        <v>39.6</v>
      </c>
      <c r="C118" s="35">
        <f>C117+A118</f>
        <v>370.63193181818184</v>
      </c>
      <c r="D118" s="36" t="s">
        <v>41</v>
      </c>
      <c r="E118" s="98"/>
      <c r="F118" s="99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84"/>
      <c r="U118" s="84"/>
      <c r="V118" s="84"/>
      <c r="W118" s="84"/>
      <c r="X118" s="84"/>
      <c r="Y118" s="84"/>
      <c r="Z118" s="84"/>
      <c r="AA118" s="84"/>
      <c r="AB118" s="84"/>
      <c r="AC118" s="84"/>
      <c r="AD118" s="84"/>
      <c r="AE118" s="84"/>
      <c r="AF118" s="84"/>
      <c r="AG118" s="84"/>
      <c r="AH118" s="84"/>
      <c r="AI118" s="84"/>
      <c r="AJ118" s="84"/>
      <c r="AK118" s="84"/>
      <c r="AL118" s="84"/>
      <c r="AM118" s="84"/>
      <c r="AN118" s="84"/>
      <c r="AO118" s="84"/>
      <c r="AP118" s="84"/>
      <c r="AQ118" s="84"/>
      <c r="AR118" s="84"/>
      <c r="AS118" s="84"/>
      <c r="AT118" s="84"/>
      <c r="AU118" s="84"/>
      <c r="AV118" s="84"/>
      <c r="AW118" s="84"/>
      <c r="AX118" s="84"/>
      <c r="AY118" s="84"/>
      <c r="AZ118" s="84"/>
      <c r="BA118" s="84"/>
      <c r="BB118" s="84"/>
      <c r="BC118" s="84"/>
      <c r="BD118" s="84"/>
      <c r="BE118" s="84"/>
      <c r="BF118" s="84"/>
      <c r="BG118" s="84"/>
      <c r="BH118" s="84"/>
      <c r="BI118" s="84"/>
      <c r="BJ118" s="84"/>
      <c r="BK118" s="84"/>
      <c r="BL118" s="84"/>
      <c r="BM118" s="84"/>
      <c r="BN118" s="84"/>
      <c r="BO118" s="84"/>
      <c r="BP118" s="84"/>
      <c r="BQ118" s="84"/>
      <c r="BR118" s="84"/>
      <c r="BS118" s="84"/>
      <c r="BT118" s="84"/>
      <c r="BU118" s="84"/>
      <c r="BV118" s="84"/>
      <c r="BW118" s="84"/>
      <c r="BX118" s="84"/>
      <c r="BY118" s="84"/>
      <c r="BZ118" s="84"/>
      <c r="CA118" s="84"/>
      <c r="CB118" s="84"/>
      <c r="CC118" s="84"/>
      <c r="CD118" s="84"/>
      <c r="CE118" s="84"/>
      <c r="CF118" s="84"/>
      <c r="CG118" s="84"/>
      <c r="CH118" s="84"/>
      <c r="CI118" s="84"/>
      <c r="CJ118" s="84"/>
      <c r="CK118" s="84"/>
      <c r="CL118" s="84"/>
      <c r="CM118" s="84"/>
      <c r="CN118" s="84"/>
      <c r="CO118" s="84"/>
      <c r="CP118" s="84"/>
      <c r="CQ118" s="84"/>
      <c r="CR118" s="84"/>
      <c r="CS118" s="84"/>
      <c r="CT118" s="84"/>
      <c r="CU118" s="84"/>
      <c r="CV118" s="84"/>
      <c r="CW118" s="84"/>
      <c r="CX118" s="84"/>
      <c r="CY118" s="84"/>
      <c r="CZ118" s="84"/>
      <c r="DA118" s="84"/>
      <c r="DB118" s="84"/>
      <c r="DC118" s="84"/>
      <c r="DD118" s="84"/>
      <c r="DE118" s="84"/>
      <c r="DF118" s="84"/>
      <c r="DG118" s="84"/>
      <c r="DH118" s="84"/>
      <c r="DI118" s="84"/>
      <c r="DJ118" s="84"/>
      <c r="DK118" s="84"/>
      <c r="DL118" s="84"/>
      <c r="DM118" s="84"/>
      <c r="DN118" s="84"/>
      <c r="DO118" s="84"/>
      <c r="DP118" s="84"/>
      <c r="DQ118" s="84"/>
      <c r="DR118" s="84"/>
      <c r="DS118" s="84"/>
      <c r="DT118" s="84"/>
      <c r="DU118" s="84"/>
      <c r="DV118" s="84"/>
      <c r="DW118" s="84"/>
      <c r="DX118" s="84"/>
      <c r="DY118" s="84"/>
      <c r="DZ118" s="84"/>
      <c r="EA118" s="84"/>
      <c r="EB118" s="84"/>
      <c r="EC118" s="84"/>
      <c r="ED118" s="84"/>
      <c r="EE118" s="84"/>
      <c r="EF118" s="84"/>
      <c r="EG118" s="84"/>
      <c r="EH118" s="84"/>
      <c r="EI118" s="84"/>
      <c r="EJ118" s="84"/>
      <c r="EK118" s="84"/>
      <c r="EL118" s="84"/>
      <c r="EM118" s="84"/>
      <c r="EN118" s="84"/>
      <c r="EO118" s="84"/>
      <c r="EP118" s="84"/>
      <c r="EQ118" s="84"/>
      <c r="ER118" s="84"/>
      <c r="ES118" s="84"/>
      <c r="ET118" s="84"/>
      <c r="EU118" s="84"/>
      <c r="EV118" s="84"/>
      <c r="EW118" s="84"/>
      <c r="EX118" s="84"/>
      <c r="EY118" s="84"/>
      <c r="EZ118" s="84"/>
      <c r="FA118" s="84"/>
      <c r="FB118" s="84"/>
      <c r="FC118" s="84"/>
      <c r="FD118" s="84"/>
      <c r="FE118" s="84"/>
      <c r="FF118" s="84"/>
      <c r="FG118" s="84"/>
      <c r="FH118" s="84"/>
      <c r="FI118" s="84"/>
      <c r="FJ118" s="84"/>
      <c r="FK118" s="84"/>
      <c r="FL118" s="84"/>
      <c r="FM118" s="84"/>
      <c r="FN118" s="84"/>
      <c r="FO118" s="84"/>
      <c r="FP118" s="84"/>
      <c r="FQ118" s="84"/>
      <c r="FR118" s="84"/>
      <c r="FS118" s="84"/>
      <c r="FT118" s="84"/>
      <c r="FU118" s="84"/>
      <c r="FV118" s="84"/>
      <c r="FW118" s="84"/>
      <c r="FX118" s="84"/>
      <c r="FY118" s="84"/>
      <c r="FZ118" s="84"/>
      <c r="GA118" s="84"/>
      <c r="GB118" s="84"/>
      <c r="GC118" s="84"/>
      <c r="GD118" s="84"/>
      <c r="GE118" s="84"/>
      <c r="GF118" s="84"/>
      <c r="GG118" s="84"/>
      <c r="GH118" s="84"/>
      <c r="GI118" s="84"/>
      <c r="GJ118" s="84"/>
      <c r="GK118" s="84"/>
      <c r="GL118" s="84"/>
      <c r="GM118" s="84"/>
      <c r="GN118" s="84"/>
      <c r="GO118" s="84"/>
      <c r="GP118" s="84"/>
      <c r="GQ118" s="84"/>
      <c r="GR118" s="84"/>
      <c r="GS118" s="84"/>
      <c r="GT118" s="84"/>
      <c r="GU118" s="84"/>
      <c r="GV118" s="84"/>
      <c r="GW118" s="84"/>
      <c r="GX118" s="84"/>
      <c r="GY118" s="84"/>
      <c r="GZ118" s="84"/>
      <c r="HA118" s="84"/>
      <c r="HB118" s="84"/>
      <c r="HC118" s="84"/>
      <c r="HD118" s="84"/>
      <c r="HE118" s="84"/>
      <c r="HF118" s="84"/>
      <c r="HG118" s="84"/>
      <c r="HH118" s="84"/>
      <c r="HI118" s="84"/>
      <c r="HJ118" s="84"/>
      <c r="HK118" s="84"/>
      <c r="HL118" s="84"/>
      <c r="HM118" s="84"/>
      <c r="HN118" s="84"/>
      <c r="HO118" s="84"/>
      <c r="HP118" s="84"/>
      <c r="HQ118" s="84"/>
      <c r="HR118" s="84"/>
      <c r="HS118" s="84"/>
      <c r="HT118" s="84"/>
      <c r="HU118" s="84"/>
      <c r="HV118" s="84"/>
      <c r="HW118" s="84"/>
      <c r="HX118" s="84"/>
      <c r="HY118" s="84"/>
      <c r="HZ118" s="84"/>
      <c r="IA118" s="84"/>
      <c r="IB118" s="84"/>
      <c r="IC118" s="84"/>
      <c r="ID118" s="84"/>
      <c r="IE118" s="84"/>
      <c r="IF118" s="84"/>
      <c r="IG118" s="84"/>
      <c r="IH118" s="84"/>
      <c r="II118" s="84"/>
      <c r="IJ118" s="84"/>
      <c r="IK118" s="84"/>
      <c r="IL118" s="84"/>
      <c r="IM118" s="84"/>
      <c r="IN118" s="84"/>
      <c r="IO118" s="84"/>
      <c r="IP118" s="84"/>
      <c r="IQ118" s="84"/>
      <c r="IR118" s="84"/>
      <c r="IS118" s="84"/>
      <c r="IT118" s="84"/>
      <c r="IU118" s="84"/>
      <c r="IV118" s="84"/>
    </row>
    <row r="119" spans="1:6" ht="13.5">
      <c r="A119" s="34">
        <v>2</v>
      </c>
      <c r="B119" s="71">
        <f>A119+B118</f>
        <v>41.6</v>
      </c>
      <c r="C119" s="35">
        <f>C118+A119</f>
        <v>372.63193181818184</v>
      </c>
      <c r="D119" s="36" t="s">
        <v>126</v>
      </c>
      <c r="F119" s="25"/>
    </row>
    <row r="120" spans="1:6" ht="13.5">
      <c r="A120" s="34">
        <v>2</v>
      </c>
      <c r="B120" s="71">
        <f>A120+B119</f>
        <v>43.6</v>
      </c>
      <c r="C120" s="35">
        <f>C119+A120</f>
        <v>374.63193181818184</v>
      </c>
      <c r="D120" s="36" t="s">
        <v>127</v>
      </c>
      <c r="F120" s="25"/>
    </row>
    <row r="121" spans="1:7" ht="13.5">
      <c r="A121" s="54" t="s">
        <v>32</v>
      </c>
      <c r="B121" s="23"/>
      <c r="C121" s="23"/>
      <c r="D121" s="23"/>
      <c r="E121" s="24"/>
      <c r="F121" s="37" t="s">
        <v>21</v>
      </c>
      <c r="G121" s="45" t="s">
        <v>21</v>
      </c>
    </row>
    <row r="122" spans="1:6" ht="13.5">
      <c r="A122" s="55" t="s">
        <v>33</v>
      </c>
      <c r="B122" s="41"/>
      <c r="C122" s="41"/>
      <c r="D122" s="41"/>
      <c r="E122" s="24"/>
      <c r="F122" s="37" t="s">
        <v>21</v>
      </c>
    </row>
    <row r="123" spans="1:6" ht="13.5">
      <c r="A123" s="40" t="s">
        <v>34</v>
      </c>
      <c r="B123" s="100"/>
      <c r="C123" s="100"/>
      <c r="D123" s="41"/>
      <c r="E123" s="24"/>
      <c r="F123" s="25"/>
    </row>
    <row r="124" spans="1:6" ht="13.5">
      <c r="A124" s="101"/>
      <c r="B124" s="102" t="s">
        <v>21</v>
      </c>
      <c r="C124" s="103"/>
      <c r="D124" s="58" t="s">
        <v>128</v>
      </c>
      <c r="E124" s="70"/>
      <c r="F124" s="72"/>
    </row>
    <row r="125" spans="1:6" ht="13.5">
      <c r="A125" s="104"/>
      <c r="B125" s="104"/>
      <c r="C125" s="104"/>
      <c r="D125" s="105" t="s">
        <v>21</v>
      </c>
      <c r="E125" s="106"/>
      <c r="F125" s="107"/>
    </row>
    <row r="126" spans="1:6" ht="13.5">
      <c r="A126" s="45" t="s">
        <v>21</v>
      </c>
      <c r="D126" s="17"/>
      <c r="E126" s="108"/>
      <c r="F126" s="107"/>
    </row>
    <row r="127" spans="1:6" ht="13.5">
      <c r="A127" s="16" t="s">
        <v>21</v>
      </c>
      <c r="B127" s="45" t="s">
        <v>21</v>
      </c>
      <c r="D127" s="17" t="s">
        <v>21</v>
      </c>
      <c r="E127" s="108"/>
      <c r="F127" s="107"/>
    </row>
    <row r="128" spans="1:6" ht="13.5">
      <c r="A128" s="45" t="s">
        <v>21</v>
      </c>
      <c r="D128" s="36" t="s">
        <v>21</v>
      </c>
      <c r="E128" s="108"/>
      <c r="F128" s="107"/>
    </row>
    <row r="129" spans="1:8" ht="13.5">
      <c r="A129" s="109" t="s">
        <v>21</v>
      </c>
      <c r="B129" s="20"/>
      <c r="C129" s="20"/>
      <c r="D129" s="17" t="s">
        <v>21</v>
      </c>
      <c r="E129" s="108"/>
      <c r="F129" s="107"/>
      <c r="H129" s="45" t="s">
        <v>21</v>
      </c>
    </row>
    <row r="130" spans="1:6" ht="13.5">
      <c r="A130" s="20"/>
      <c r="B130" s="20"/>
      <c r="C130" s="20"/>
      <c r="E130" s="108"/>
      <c r="F130" s="107"/>
    </row>
    <row r="131" spans="1:6" ht="13.5">
      <c r="A131" s="20"/>
      <c r="B131" s="20"/>
      <c r="C131" s="20"/>
      <c r="E131" s="108"/>
      <c r="F131" s="107"/>
    </row>
    <row r="132" spans="1:6" ht="13.5">
      <c r="A132" s="20"/>
      <c r="B132" s="20"/>
      <c r="C132" s="20"/>
      <c r="D132" s="84" t="s">
        <v>21</v>
      </c>
      <c r="E132" s="108"/>
      <c r="F132" s="107"/>
    </row>
    <row r="133" spans="1:6" ht="13.5">
      <c r="A133" s="20"/>
      <c r="B133" s="20"/>
      <c r="C133" s="20"/>
      <c r="E133" s="108"/>
      <c r="F133" s="107"/>
    </row>
    <row r="147" ht="13.5">
      <c r="A147" s="45" t="s">
        <v>35</v>
      </c>
    </row>
    <row r="148" ht="13.5">
      <c r="A148" s="45" t="s">
        <v>35</v>
      </c>
    </row>
  </sheetData>
  <sheetProtection/>
  <printOptions/>
  <pageMargins left="0.4" right="0.4" top="0.4" bottom="0.4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