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Grand Canyon" sheetId="1" r:id="rId1"/>
  </sheets>
  <definedNames/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Susan</author>
  </authors>
  <commentList>
    <comment ref="A15" authorId="0">
      <text>
        <r>
          <rPr>
            <sz val="12"/>
            <rFont val="Arial"/>
            <family val="0"/>
          </rPr>
          <t>terr nav</t>
        </r>
      </text>
    </comment>
    <comment ref="A46" authorId="0">
      <text>
        <r>
          <rPr>
            <sz val="12"/>
            <rFont val="Arial"/>
            <family val="0"/>
          </rPr>
          <t>Ter Nav</t>
        </r>
      </text>
    </comment>
    <comment ref="A60" authorId="0">
      <text>
        <r>
          <rPr>
            <sz val="12"/>
            <rFont val="Arial"/>
            <family val="0"/>
          </rPr>
          <t>Ter Nav</t>
        </r>
      </text>
    </comment>
  </commentList>
</comments>
</file>

<file path=xl/sharedStrings.xml><?xml version="1.0" encoding="utf-8"?>
<sst xmlns="http://schemas.openxmlformats.org/spreadsheetml/2006/main" count="125" uniqueCount="103">
  <si>
    <t>Preliminary</t>
  </si>
  <si>
    <t>2007 Southern Arizona Brevet Series</t>
  </si>
  <si>
    <t>600 km Brevet: Flagstaff &amp; Mormon Lake</t>
  </si>
  <si>
    <t>Time Limit: 40 hrs   Start: 4:00 AM</t>
  </si>
  <si>
    <t>Lights, safety vest/belt, ankle bands required</t>
  </si>
  <si>
    <t>Go</t>
  </si>
  <si>
    <t xml:space="preserve"> </t>
  </si>
  <si>
    <t>Leg</t>
  </si>
  <si>
    <t>Checkpoint #1 Rockin River Ranch, Camp Verde</t>
  </si>
  <si>
    <t>4513 Salt Mine Rd, Camp Verde</t>
  </si>
  <si>
    <t>Open: 3:00 AM, ride starts to 4 AM</t>
  </si>
  <si>
    <t>Checkpoint #2 Bashas, Sedona</t>
  </si>
  <si>
    <t>Open: 5:41 Close: 7:48</t>
  </si>
  <si>
    <t>36 miles completed; Collect receipt or signature</t>
  </si>
  <si>
    <t>Checkpoint #3 Circle K, Flagstaff</t>
  </si>
  <si>
    <t>Open: 7:14 Close: 11:00</t>
  </si>
  <si>
    <t>Get receipt; store open 24 hours</t>
  </si>
  <si>
    <t>65 miles completed</t>
  </si>
  <si>
    <t>Checkpoint #4 Sacred White Buffalo</t>
  </si>
  <si>
    <t>Open: 8:11 Close: 13:28</t>
  </si>
  <si>
    <t>88 miles completed; Collect receipt</t>
  </si>
  <si>
    <t>Checkpoint #5 Chevron Station, town of Valle</t>
  </si>
  <si>
    <t>Food, water, restrooms</t>
  </si>
  <si>
    <t>Open: 9:34 Close: 16:36</t>
  </si>
  <si>
    <t>118 miles completed</t>
  </si>
  <si>
    <t>Checkpoint #6 Hermits Rest, Grand Canyon Park</t>
  </si>
  <si>
    <t>Open: 11:30 Close: 20:48</t>
  </si>
  <si>
    <t>Get receipt</t>
  </si>
  <si>
    <t>156 miles completed</t>
  </si>
  <si>
    <t>Checkpoint #7 Desert View</t>
  </si>
  <si>
    <t>Open: 13:06 (Sat) Close: 1:00 (Sun)</t>
  </si>
  <si>
    <t>188 miles completed</t>
  </si>
  <si>
    <t>Checkpoint #8 Anasazi Inn</t>
  </si>
  <si>
    <t>Open: 15:02 (Sat) Close: 4:02 (Sun)</t>
  </si>
  <si>
    <t>After 10 pm, check in at the gas station next door.</t>
  </si>
  <si>
    <t>Store &amp; gas station open 24 hours.</t>
  </si>
  <si>
    <t>Restaurant across the street open from 6am - 9pm</t>
  </si>
  <si>
    <t>227 miles completed</t>
  </si>
  <si>
    <t>Checkpoint #10 Circle K, Flagstaff</t>
  </si>
  <si>
    <t>Open: 17:26 (Sat) Close: 09:16 (Sun)</t>
  </si>
  <si>
    <t>Get receipt or signature; store open 24 hours</t>
  </si>
  <si>
    <t>268 miles completed</t>
  </si>
  <si>
    <t>Checkpoint #11 Mormon Lake store</t>
  </si>
  <si>
    <t>Restrooms and showers in the Laundry Bldg before the store.</t>
  </si>
  <si>
    <t>Open: 18:56 (Sat) Close: 12:16 (Sun)</t>
  </si>
  <si>
    <t>297 miles completed</t>
  </si>
  <si>
    <t>Checkpoint #12 Long Valley (Clints Well)</t>
  </si>
  <si>
    <t>Open: 20:32 (Sat) Close: 15:28 (Sun)</t>
  </si>
  <si>
    <t>326 miles completed</t>
  </si>
  <si>
    <t>Checkpoint #13 Rockin River Ranch, Camp Verde</t>
  </si>
  <si>
    <t>Open: 22:48 (Sat) Close: 20:00 (Sun)</t>
  </si>
  <si>
    <t>375 miles completed</t>
  </si>
  <si>
    <t>Cum</t>
  </si>
  <si>
    <t>R out of the driveway onto Salt Mine Rd</t>
  </si>
  <si>
    <t>L on Oasis Rd</t>
  </si>
  <si>
    <t>At end, L on Hwy 260.</t>
  </si>
  <si>
    <t>Cross over I-17</t>
  </si>
  <si>
    <t>At end R at light on 89A. (Sizzlers on right.) Stay on 89A next 46 miles.</t>
  </si>
  <si>
    <t>L on Coffee Pot Rd</t>
  </si>
  <si>
    <t>R into the checkpoint</t>
  </si>
  <si>
    <t>L out of the checkpoint</t>
  </si>
  <si>
    <t>R (E) at light on Lake Mary Road.</t>
  </si>
  <si>
    <t>L into the checkpoint</t>
  </si>
  <si>
    <t xml:space="preserve">Leave the Circle K and go back to Lake Mary Rd. R on Lake Mary Rd to go back the way you came. </t>
  </si>
  <si>
    <t>Go under the interstate. R at the first light onto S Beulah.</t>
  </si>
  <si>
    <t>R on Forest Meadow at the light.</t>
  </si>
  <si>
    <t>L at end on Milton Rd. Follow signs for 180.</t>
  </si>
  <si>
    <t>L at light onto Humphrey</t>
  </si>
  <si>
    <t>L at end on 180.</t>
  </si>
  <si>
    <t>R into checkpoint</t>
  </si>
  <si>
    <t>R out of the checkpoint onto 180</t>
  </si>
  <si>
    <t>R at end onto Hwy 64</t>
  </si>
  <si>
    <t>North out of the checkpoint</t>
  </si>
  <si>
    <t>Tusayan. Services here. Fast food.</t>
  </si>
  <si>
    <t xml:space="preserve">Park entrance. Pay $12 entrance fee. </t>
  </si>
  <si>
    <t xml:space="preserve">Stay L on West Rim Drive. </t>
  </si>
  <si>
    <t>Go to the end. Becomes West Rim Drive.</t>
  </si>
  <si>
    <t>Leave the checkpoint and travel east.</t>
  </si>
  <si>
    <t>L on 64</t>
  </si>
  <si>
    <t>Enter the checkpoint</t>
  </si>
  <si>
    <t>Leave checkpoint. Get back on 64</t>
  </si>
  <si>
    <t>R on 89</t>
  </si>
  <si>
    <t>L into the checkpoint.</t>
  </si>
  <si>
    <t>L out of checkpoint onto 89 towards Flagstaff.</t>
  </si>
  <si>
    <t>L on N Enterprise Rd</t>
  </si>
  <si>
    <t>R on Butler Ave</t>
  </si>
  <si>
    <t>L on Lone Tree Rd</t>
  </si>
  <si>
    <t>R on S Cochise Dr</t>
  </si>
  <si>
    <t>R on Mary Lake Rd towards Flagstaff.</t>
  </si>
  <si>
    <t xml:space="preserve">R into the Circle K </t>
  </si>
  <si>
    <t>L out of checkpoint to continue on Lake Mary Rd away from Flagstaff.</t>
  </si>
  <si>
    <t>R onto Mormon Lake Rd. (Big sign on right.)</t>
  </si>
  <si>
    <t>Left into the checkpoint.</t>
  </si>
  <si>
    <t>L out of checkpoint onto Mormon Lake Rd</t>
  </si>
  <si>
    <t xml:space="preserve">R at end on Lake Mary Rd. </t>
  </si>
  <si>
    <t>R in Clint Wells to remain on Lake Mary Rd. Join State Hwy 87</t>
  </si>
  <si>
    <t>R out of checkpoint</t>
  </si>
  <si>
    <t>R on General Crook Trail, 260</t>
  </si>
  <si>
    <t>Clear Creek Store. Check Water. Store open from 8 am to 5 pm.</t>
  </si>
  <si>
    <t>R at end on Salt Mine Rd</t>
  </si>
  <si>
    <t>L into Rockin River Ranch.</t>
  </si>
  <si>
    <t>Follow the dirt driveway to the ranch house</t>
  </si>
  <si>
    <t xml:space="preserve">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</si>
</sst>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General"/>
    <numFmt numFmtId="167" formatCode="0.0"/>
    <numFmt numFmtId="168" formatCode="0.0"/>
    <numFmt numFmtId="169" formatCode="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Courier"/>
      <family val="0"/>
    </font>
    <font>
      <u val="single"/>
      <sz val="12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4" fontId="0" fillId="0" borderId="3" xfId="0" applyNumberFormat="1" applyFont="1" applyAlignment="1">
      <alignment horizontal="centerContinuous"/>
    </xf>
    <xf numFmtId="167" fontId="0" fillId="0" borderId="0" xfId="0" applyNumberFormat="1" applyFont="1" applyAlignment="1">
      <alignment horizontal="center" vertical="top"/>
    </xf>
    <xf numFmtId="167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wrapText="1"/>
    </xf>
    <xf numFmtId="164" fontId="0" fillId="0" borderId="0" xfId="0" applyNumberFormat="1" applyFont="1" applyAlignment="1">
      <alignment/>
    </xf>
    <xf numFmtId="167" fontId="0" fillId="0" borderId="1" xfId="0" applyNumberFormat="1" applyFont="1" applyAlignment="1">
      <alignment horizontal="centerContinuous"/>
    </xf>
    <xf numFmtId="164" fontId="0" fillId="0" borderId="3" xfId="0" applyNumberFormat="1" applyFont="1" applyAlignment="1">
      <alignment/>
    </xf>
    <xf numFmtId="167" fontId="0" fillId="0" borderId="3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center" vertical="top"/>
    </xf>
    <xf numFmtId="164" fontId="5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167" fontId="0" fillId="0" borderId="3" xfId="0" applyNumberFormat="1" applyFont="1" applyAlignment="1">
      <alignment horizontal="centerContinuous" wrapText="1"/>
    </xf>
    <xf numFmtId="167" fontId="0" fillId="0" borderId="2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4" fontId="0" fillId="0" borderId="2" xfId="0" applyNumberFormat="1" applyFont="1" applyAlignment="1">
      <alignment horizontal="left" wrapText="1"/>
    </xf>
    <xf numFmtId="167" fontId="0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horizontal="left" wrapText="1"/>
    </xf>
    <xf numFmtId="167" fontId="0" fillId="0" borderId="2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/>
    </xf>
    <xf numFmtId="167" fontId="0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2" width="4.6640625" style="1" customWidth="1"/>
    <col min="3" max="3" width="5.6640625" style="1" customWidth="1"/>
    <col min="4" max="4" width="31.6640625" style="1" customWidth="1"/>
    <col min="5" max="256" width="9.6640625" style="1" customWidth="1"/>
  </cols>
  <sheetData>
    <row r="1" spans="1:4" ht="15.75">
      <c r="A1" s="2" t="s">
        <v>0</v>
      </c>
      <c r="B1" s="3"/>
      <c r="C1" s="3"/>
      <c r="D1" s="3"/>
    </row>
    <row r="2" spans="1:4" ht="15.75">
      <c r="A2" s="4" t="s">
        <v>1</v>
      </c>
      <c r="B2" s="4"/>
      <c r="C2" s="4"/>
      <c r="D2" s="5"/>
    </row>
    <row r="3" spans="1:4" ht="15.75">
      <c r="A3" s="4" t="s">
        <v>2</v>
      </c>
      <c r="B3" s="4"/>
      <c r="C3" s="4"/>
      <c r="D3" s="5"/>
    </row>
    <row r="4" spans="1:4" ht="15.75">
      <c r="A4" s="4" t="s">
        <v>3</v>
      </c>
      <c r="B4" s="4"/>
      <c r="C4" s="4"/>
      <c r="D4" s="5"/>
    </row>
    <row r="5" spans="1:4" ht="15.75">
      <c r="A5" s="6" t="s">
        <v>4</v>
      </c>
      <c r="B5" s="6"/>
      <c r="C5" s="6"/>
      <c r="D5" s="5"/>
    </row>
    <row r="6" spans="1:4" ht="15.75">
      <c r="A6" s="7" t="s">
        <v>5</v>
      </c>
      <c r="B6" s="7" t="s">
        <v>7</v>
      </c>
      <c r="C6" s="7" t="s">
        <v>52</v>
      </c>
      <c r="D6" s="8"/>
    </row>
    <row r="7" spans="1:5" ht="30">
      <c r="A7" s="9"/>
      <c r="B7" s="10" t="s">
        <v>8</v>
      </c>
      <c r="C7" s="11"/>
      <c r="D7" s="12"/>
      <c r="E7" s="13"/>
    </row>
    <row r="8" spans="1:5" ht="15">
      <c r="A8" s="9"/>
      <c r="B8" s="14" t="s">
        <v>9</v>
      </c>
      <c r="C8" s="15"/>
      <c r="D8" s="5"/>
      <c r="E8" s="13"/>
    </row>
    <row r="9" spans="1:5" ht="15">
      <c r="A9" s="9"/>
      <c r="B9" s="16" t="s">
        <v>10</v>
      </c>
      <c r="C9" s="15"/>
      <c r="D9" s="5"/>
      <c r="E9" s="13"/>
    </row>
    <row r="10" spans="1:4" ht="30">
      <c r="A10" s="17">
        <v>0.25</v>
      </c>
      <c r="B10" s="18">
        <f>A10</f>
        <v>0.25</v>
      </c>
      <c r="C10" s="18">
        <f>A10</f>
        <v>0.25</v>
      </c>
      <c r="D10" s="19" t="s">
        <v>53</v>
      </c>
    </row>
    <row r="11" spans="1:4" ht="15">
      <c r="A11" s="17">
        <v>5</v>
      </c>
      <c r="B11" s="17">
        <f>B10+A11</f>
        <v>5.25</v>
      </c>
      <c r="C11" s="17">
        <f>C10+A11</f>
        <v>5.25</v>
      </c>
      <c r="D11" s="8" t="s">
        <v>54</v>
      </c>
    </row>
    <row r="12" spans="1:4" ht="15">
      <c r="A12" s="17">
        <v>0.4</v>
      </c>
      <c r="B12" s="17">
        <f>B11+A12</f>
        <v>5.65</v>
      </c>
      <c r="C12" s="17">
        <f>C11+A12</f>
        <v>5.65</v>
      </c>
      <c r="D12" s="8" t="s">
        <v>55</v>
      </c>
    </row>
    <row r="13" spans="1:4" ht="15">
      <c r="A13" s="17">
        <v>1</v>
      </c>
      <c r="B13" s="17">
        <f>B12+A13</f>
        <v>6.65</v>
      </c>
      <c r="C13" s="17">
        <f>C12+A13</f>
        <v>6.65</v>
      </c>
      <c r="D13" s="8" t="s">
        <v>56</v>
      </c>
    </row>
    <row r="14" spans="1:4" ht="45">
      <c r="A14" s="17">
        <v>12.2</v>
      </c>
      <c r="B14" s="17">
        <f>B13+A14</f>
        <v>18.85</v>
      </c>
      <c r="C14" s="17">
        <f>C13+A14</f>
        <v>18.85</v>
      </c>
      <c r="D14" s="8" t="s">
        <v>57</v>
      </c>
    </row>
    <row r="15" spans="1:4" ht="15">
      <c r="A15" s="17">
        <v>16.7</v>
      </c>
      <c r="B15" s="17">
        <f>B14+A15</f>
        <v>35.55</v>
      </c>
      <c r="C15" s="17">
        <f>C14+A15</f>
        <v>35.55</v>
      </c>
      <c r="D15" s="20" t="s">
        <v>58</v>
      </c>
    </row>
    <row r="16" ht="15">
      <c r="D16" s="20" t="s">
        <v>59</v>
      </c>
    </row>
    <row r="17" spans="2:5" ht="15">
      <c r="B17" s="21" t="s">
        <v>11</v>
      </c>
      <c r="C17" s="11"/>
      <c r="D17" s="12"/>
      <c r="E17" s="22" t="s">
        <v>6</v>
      </c>
    </row>
    <row r="18" spans="1:5" ht="15">
      <c r="A18" s="17"/>
      <c r="B18" s="23" t="s">
        <v>12</v>
      </c>
      <c r="C18" s="15"/>
      <c r="D18" s="5"/>
      <c r="E18" s="22" t="s">
        <v>6</v>
      </c>
    </row>
    <row r="19" spans="1:5" ht="15">
      <c r="A19" s="17"/>
      <c r="B19" s="23" t="s">
        <v>13</v>
      </c>
      <c r="C19" s="15"/>
      <c r="D19" s="5"/>
      <c r="E19" s="13"/>
    </row>
    <row r="20" spans="1:4" ht="15">
      <c r="A20" s="17"/>
      <c r="B20" s="18"/>
      <c r="C20" s="18"/>
      <c r="D20" s="19" t="s">
        <v>60</v>
      </c>
    </row>
    <row r="21" spans="1:4" ht="15">
      <c r="A21" s="17">
        <v>29.5</v>
      </c>
      <c r="B21" s="17">
        <f>A21</f>
        <v>29.5</v>
      </c>
      <c r="C21" s="17">
        <f>C15+A21</f>
        <v>65.05</v>
      </c>
      <c r="D21" s="8" t="s">
        <v>61</v>
      </c>
    </row>
    <row r="22" spans="1:4" ht="15">
      <c r="A22" s="17">
        <v>0.3</v>
      </c>
      <c r="B22" s="17">
        <f>B21+A22</f>
        <v>29.8</v>
      </c>
      <c r="C22" s="17">
        <f>C21+A22</f>
        <v>65.35</v>
      </c>
      <c r="D22" s="8" t="s">
        <v>62</v>
      </c>
    </row>
    <row r="23" spans="2:5" ht="15">
      <c r="B23" s="21" t="s">
        <v>14</v>
      </c>
      <c r="C23" s="11"/>
      <c r="D23" s="12"/>
      <c r="E23" s="13"/>
    </row>
    <row r="24" spans="2:5" ht="15">
      <c r="B24" s="23" t="s">
        <v>15</v>
      </c>
      <c r="C24" s="15"/>
      <c r="D24" s="5"/>
      <c r="E24" s="13"/>
    </row>
    <row r="25" spans="2:5" ht="15">
      <c r="B25" s="23" t="s">
        <v>16</v>
      </c>
      <c r="C25" s="15"/>
      <c r="D25" s="5"/>
      <c r="E25" s="13"/>
    </row>
    <row r="26" spans="2:5" ht="15">
      <c r="B26" s="23" t="s">
        <v>17</v>
      </c>
      <c r="C26" s="15"/>
      <c r="D26" s="5"/>
      <c r="E26" s="13"/>
    </row>
    <row r="27" spans="1:6" ht="45">
      <c r="A27" s="24" t="s">
        <v>6</v>
      </c>
      <c r="B27" s="18" t="s">
        <v>6</v>
      </c>
      <c r="C27" s="25"/>
      <c r="D27" s="19" t="s">
        <v>63</v>
      </c>
      <c r="F27" s="26"/>
    </row>
    <row r="28" spans="1:6" ht="30">
      <c r="A28" s="17">
        <v>0.3</v>
      </c>
      <c r="B28" s="17">
        <f>A28</f>
        <v>0.3</v>
      </c>
      <c r="C28" s="17">
        <f>C22+A28</f>
        <v>65.64999999999999</v>
      </c>
      <c r="D28" s="8" t="s">
        <v>64</v>
      </c>
      <c r="F28" s="26"/>
    </row>
    <row r="29" spans="1:6" ht="15">
      <c r="A29" s="17">
        <v>0.3</v>
      </c>
      <c r="B29" s="17">
        <f>B28+A29</f>
        <v>0.6</v>
      </c>
      <c r="C29" s="17">
        <f>C28+A29</f>
        <v>65.94999999999999</v>
      </c>
      <c r="D29" s="8" t="s">
        <v>65</v>
      </c>
      <c r="F29" s="26"/>
    </row>
    <row r="30" spans="1:6" ht="30">
      <c r="A30" s="17">
        <v>0.1</v>
      </c>
      <c r="B30" s="17">
        <f>B29+A30</f>
        <v>0.7</v>
      </c>
      <c r="C30" s="17">
        <f>C29+A30</f>
        <v>66.04999999999998</v>
      </c>
      <c r="D30" s="8" t="s">
        <v>66</v>
      </c>
      <c r="F30" s="26"/>
    </row>
    <row r="31" spans="1:4" ht="15">
      <c r="A31" s="17">
        <f>2.36-0.71</f>
        <v>1.65</v>
      </c>
      <c r="B31" s="17">
        <f>B30+A31</f>
        <v>2.3499999999999996</v>
      </c>
      <c r="C31" s="17">
        <f>C30+A31</f>
        <v>67.69999999999999</v>
      </c>
      <c r="D31" s="8" t="s">
        <v>67</v>
      </c>
    </row>
    <row r="32" spans="1:6" ht="15">
      <c r="A32" s="17">
        <f>3-2.36</f>
        <v>0.6400000000000001</v>
      </c>
      <c r="B32" s="17">
        <f>B31+A32</f>
        <v>2.9899999999999998</v>
      </c>
      <c r="C32" s="17">
        <f>C31+A32</f>
        <v>68.33999999999999</v>
      </c>
      <c r="D32" s="8" t="s">
        <v>68</v>
      </c>
      <c r="E32" s="27" t="s">
        <v>6</v>
      </c>
      <c r="F32" s="26"/>
    </row>
    <row r="33" spans="1:6" ht="15">
      <c r="A33" s="17">
        <v>20</v>
      </c>
      <c r="B33" s="17">
        <f>B32+A33</f>
        <v>22.99</v>
      </c>
      <c r="C33" s="17">
        <f>C32+A33</f>
        <v>88.33999999999999</v>
      </c>
      <c r="D33" s="8" t="s">
        <v>69</v>
      </c>
      <c r="E33" s="20" t="s">
        <v>6</v>
      </c>
      <c r="F33" s="26" t="s">
        <v>6</v>
      </c>
    </row>
    <row r="34" spans="1:6" ht="15">
      <c r="A34" s="27" t="s">
        <v>6</v>
      </c>
      <c r="B34" s="21" t="s">
        <v>18</v>
      </c>
      <c r="C34" s="11"/>
      <c r="D34" s="12"/>
      <c r="E34" s="13"/>
      <c r="F34" s="26"/>
    </row>
    <row r="35" spans="2:6" ht="15">
      <c r="B35" s="23" t="s">
        <v>19</v>
      </c>
      <c r="C35" s="15"/>
      <c r="D35" s="5"/>
      <c r="E35" s="13"/>
      <c r="F35" s="26"/>
    </row>
    <row r="36" spans="2:5" ht="15">
      <c r="B36" s="23" t="s">
        <v>20</v>
      </c>
      <c r="C36" s="15"/>
      <c r="D36" s="5"/>
      <c r="E36" s="13"/>
    </row>
    <row r="37" spans="1:6" ht="15">
      <c r="A37" s="20" t="s">
        <v>6</v>
      </c>
      <c r="B37" s="28" t="s">
        <v>6</v>
      </c>
      <c r="C37" s="29"/>
      <c r="D37" s="30" t="s">
        <v>70</v>
      </c>
      <c r="E37" s="20" t="s">
        <v>102</v>
      </c>
      <c r="F37" s="26"/>
    </row>
    <row r="38" spans="1:6" ht="15">
      <c r="A38" s="17">
        <f>52.22-22.95</f>
        <v>29.27</v>
      </c>
      <c r="B38" s="17">
        <f>A38</f>
        <v>29.27</v>
      </c>
      <c r="C38" s="17">
        <f>C33+A38</f>
        <v>117.60999999999999</v>
      </c>
      <c r="D38" s="31" t="s">
        <v>71</v>
      </c>
      <c r="F38" s="26"/>
    </row>
    <row r="39" spans="1:5" ht="15">
      <c r="A39" s="17">
        <v>0</v>
      </c>
      <c r="B39" s="17">
        <f>B38+A39</f>
        <v>29.27</v>
      </c>
      <c r="C39" s="17">
        <f>C38+A39</f>
        <v>117.60999999999999</v>
      </c>
      <c r="D39" s="31" t="s">
        <v>59</v>
      </c>
      <c r="E39" s="20"/>
    </row>
    <row r="40" spans="2:5" ht="15">
      <c r="B40" s="21" t="s">
        <v>21</v>
      </c>
      <c r="C40" s="11"/>
      <c r="D40" s="12"/>
      <c r="E40" s="13"/>
    </row>
    <row r="41" spans="2:5" ht="15">
      <c r="B41" s="32" t="s">
        <v>22</v>
      </c>
      <c r="C41" s="5"/>
      <c r="D41" s="5"/>
      <c r="E41" s="13"/>
    </row>
    <row r="42" spans="2:5" ht="15">
      <c r="B42" s="23" t="s">
        <v>23</v>
      </c>
      <c r="C42" s="15"/>
      <c r="D42" s="5"/>
      <c r="E42" s="13"/>
    </row>
    <row r="43" spans="2:6" ht="15">
      <c r="B43" s="23" t="s">
        <v>24</v>
      </c>
      <c r="C43" s="15"/>
      <c r="D43" s="5"/>
      <c r="E43" s="22"/>
      <c r="F43" s="20"/>
    </row>
    <row r="44" spans="2:4" ht="15">
      <c r="B44" s="33"/>
      <c r="C44" s="11"/>
      <c r="D44" s="30" t="s">
        <v>72</v>
      </c>
    </row>
    <row r="45" spans="1:5" ht="15">
      <c r="A45" s="17">
        <f>74.67-52.3</f>
        <v>22.370000000000005</v>
      </c>
      <c r="B45" s="17">
        <f>A45</f>
        <v>22.370000000000005</v>
      </c>
      <c r="C45" s="17">
        <f>C39+A45</f>
        <v>139.98</v>
      </c>
      <c r="D45" s="31" t="s">
        <v>73</v>
      </c>
      <c r="E45" s="20"/>
    </row>
    <row r="46" spans="1:8" ht="30">
      <c r="A46" s="17">
        <v>1.8</v>
      </c>
      <c r="B46" s="17">
        <f>B45+A46</f>
        <v>24.170000000000005</v>
      </c>
      <c r="C46" s="17">
        <f>C45+A46</f>
        <v>141.78</v>
      </c>
      <c r="D46" s="31" t="s">
        <v>74</v>
      </c>
      <c r="E46" s="34"/>
      <c r="F46" s="20"/>
      <c r="H46" s="20"/>
    </row>
    <row r="47" spans="1:5" ht="15">
      <c r="A47" s="17">
        <v>4.2</v>
      </c>
      <c r="B47" s="17">
        <f>B46+A47</f>
        <v>28.370000000000005</v>
      </c>
      <c r="C47" s="17">
        <f>C46+A47</f>
        <v>145.98</v>
      </c>
      <c r="D47" s="31" t="s">
        <v>75</v>
      </c>
      <c r="E47" s="34"/>
    </row>
    <row r="48" spans="1:6" ht="30">
      <c r="A48" s="17">
        <v>10.6</v>
      </c>
      <c r="B48" s="17">
        <f>B47+A48</f>
        <v>38.970000000000006</v>
      </c>
      <c r="C48" s="17">
        <f>C47+A48</f>
        <v>156.57999999999998</v>
      </c>
      <c r="D48" s="31" t="s">
        <v>76</v>
      </c>
      <c r="F48" s="20"/>
    </row>
    <row r="49" spans="1:5" ht="15">
      <c r="A49" s="24"/>
      <c r="B49" s="21" t="s">
        <v>25</v>
      </c>
      <c r="C49" s="11"/>
      <c r="D49" s="12"/>
      <c r="E49" s="22"/>
    </row>
    <row r="50" spans="1:5" ht="15">
      <c r="A50" s="24"/>
      <c r="B50" s="23" t="s">
        <v>26</v>
      </c>
      <c r="C50" s="15"/>
      <c r="D50" s="5"/>
      <c r="E50" s="13"/>
    </row>
    <row r="51" spans="1:5" ht="15">
      <c r="A51" s="24"/>
      <c r="B51" s="32" t="s">
        <v>27</v>
      </c>
      <c r="C51" s="5"/>
      <c r="D51" s="5"/>
      <c r="E51" s="13"/>
    </row>
    <row r="52" spans="1:5" ht="15">
      <c r="A52" s="24"/>
      <c r="B52" s="32" t="s">
        <v>28</v>
      </c>
      <c r="C52" s="5"/>
      <c r="D52" s="5"/>
      <c r="E52" s="13"/>
    </row>
    <row r="53" spans="1:4" ht="30">
      <c r="A53" s="24"/>
      <c r="B53" s="18"/>
      <c r="C53" s="25"/>
      <c r="D53" s="35" t="s">
        <v>77</v>
      </c>
    </row>
    <row r="54" spans="1:5" ht="15">
      <c r="A54" s="24">
        <f>14.42-4.126</f>
        <v>10.294</v>
      </c>
      <c r="B54" s="36">
        <f>A54</f>
        <v>10.294</v>
      </c>
      <c r="C54" s="36">
        <f>C48+A54</f>
        <v>166.874</v>
      </c>
      <c r="D54" s="37" t="s">
        <v>78</v>
      </c>
      <c r="E54" s="20"/>
    </row>
    <row r="55" spans="1:6" ht="15">
      <c r="A55" s="24">
        <v>21.6</v>
      </c>
      <c r="B55" s="36">
        <f>B54+A55</f>
        <v>31.894000000000002</v>
      </c>
      <c r="C55" s="36">
        <f>C54+A55</f>
        <v>188.474</v>
      </c>
      <c r="D55" s="37" t="s">
        <v>79</v>
      </c>
      <c r="E55" s="34"/>
      <c r="F55" s="20"/>
    </row>
    <row r="56" spans="1:5" ht="15">
      <c r="A56" s="24"/>
      <c r="B56" s="21" t="s">
        <v>29</v>
      </c>
      <c r="C56" s="11"/>
      <c r="D56" s="12"/>
      <c r="E56" s="22"/>
    </row>
    <row r="57" spans="1:5" ht="15">
      <c r="A57" s="24"/>
      <c r="B57" s="23" t="s">
        <v>30</v>
      </c>
      <c r="C57" s="15"/>
      <c r="D57" s="5"/>
      <c r="E57" s="13"/>
    </row>
    <row r="58" spans="1:5" ht="15">
      <c r="A58" s="24"/>
      <c r="B58" s="23" t="s">
        <v>31</v>
      </c>
      <c r="C58" s="15"/>
      <c r="D58" s="5"/>
      <c r="E58" s="13"/>
    </row>
    <row r="59" spans="1:4" ht="15">
      <c r="A59" s="24"/>
      <c r="B59" s="38"/>
      <c r="C59" s="38"/>
      <c r="D59" s="35" t="s">
        <v>80</v>
      </c>
    </row>
    <row r="60" spans="1:6" ht="15">
      <c r="A60" s="24">
        <v>30.8</v>
      </c>
      <c r="B60" s="36">
        <f>A60</f>
        <v>30.8</v>
      </c>
      <c r="C60" s="36">
        <f>C55+A60</f>
        <v>219.274</v>
      </c>
      <c r="D60" s="37" t="s">
        <v>81</v>
      </c>
      <c r="E60" s="15"/>
      <c r="F60" s="15"/>
    </row>
    <row r="61" spans="1:6" ht="15">
      <c r="A61" s="24">
        <v>8.1</v>
      </c>
      <c r="B61" s="36">
        <f>B60+A61</f>
        <v>38.9</v>
      </c>
      <c r="C61" s="36">
        <f>C60+A61</f>
        <v>227.374</v>
      </c>
      <c r="D61" s="8" t="s">
        <v>82</v>
      </c>
      <c r="E61" s="15"/>
      <c r="F61" s="15"/>
    </row>
    <row r="62" spans="2:5" ht="15">
      <c r="B62" s="21" t="s">
        <v>32</v>
      </c>
      <c r="C62" s="11"/>
      <c r="D62" s="12"/>
      <c r="E62" s="22"/>
    </row>
    <row r="63" spans="1:5" ht="15">
      <c r="A63" s="20" t="s">
        <v>6</v>
      </c>
      <c r="B63" s="23" t="s">
        <v>33</v>
      </c>
      <c r="C63" s="15"/>
      <c r="D63" s="5"/>
      <c r="E63" s="22"/>
    </row>
    <row r="64" spans="2:5" ht="15">
      <c r="B64" s="23" t="s">
        <v>34</v>
      </c>
      <c r="C64" s="15"/>
      <c r="D64" s="15"/>
      <c r="E64" s="13"/>
    </row>
    <row r="65" spans="2:5" ht="13.5">
      <c r="B65" s="23" t="s">
        <v>35</v>
      </c>
      <c r="C65" s="15"/>
      <c r="D65" s="15"/>
      <c r="E65" s="13"/>
    </row>
    <row r="66" spans="2:5" ht="13.5">
      <c r="B66" s="23" t="s">
        <v>36</v>
      </c>
      <c r="C66" s="15"/>
      <c r="D66" s="5"/>
      <c r="E66" s="13"/>
    </row>
    <row r="67" spans="2:5" ht="13.5">
      <c r="B67" s="23" t="s">
        <v>37</v>
      </c>
      <c r="C67" s="15"/>
      <c r="D67" s="5"/>
      <c r="E67" s="13"/>
    </row>
    <row r="68" spans="1:4" ht="27.75">
      <c r="A68" s="39" t="s">
        <v>6</v>
      </c>
      <c r="B68" s="29"/>
      <c r="C68" s="29"/>
      <c r="D68" s="19" t="s">
        <v>83</v>
      </c>
    </row>
    <row r="69" spans="1:4" ht="13.5">
      <c r="A69" s="17">
        <f>4.5+32</f>
        <v>36.5</v>
      </c>
      <c r="B69" s="17">
        <f>A69</f>
        <v>36.5</v>
      </c>
      <c r="C69" s="17">
        <f>C61+A69</f>
        <v>263.874</v>
      </c>
      <c r="D69" s="20" t="s">
        <v>84</v>
      </c>
    </row>
    <row r="70" spans="1:4" ht="13.5">
      <c r="A70" s="17">
        <v>0.2</v>
      </c>
      <c r="B70" s="17">
        <f>B69+A70</f>
        <v>36.7</v>
      </c>
      <c r="C70" s="17">
        <f>C69+A70</f>
        <v>264.074</v>
      </c>
      <c r="D70" s="20" t="s">
        <v>85</v>
      </c>
    </row>
    <row r="71" spans="1:4" ht="13.5">
      <c r="A71" s="17">
        <v>1.2</v>
      </c>
      <c r="B71" s="17">
        <f>B70+A71</f>
        <v>37.900000000000006</v>
      </c>
      <c r="C71" s="17">
        <f>C70+A71</f>
        <v>265.274</v>
      </c>
      <c r="D71" s="20" t="s">
        <v>86</v>
      </c>
    </row>
    <row r="72" spans="1:4" ht="13.5">
      <c r="A72" s="17">
        <v>1.7</v>
      </c>
      <c r="B72" s="17">
        <f>B71+A72</f>
        <v>39.60000000000001</v>
      </c>
      <c r="C72" s="17">
        <f>C71+A72</f>
        <v>266.974</v>
      </c>
      <c r="D72" s="20" t="s">
        <v>87</v>
      </c>
    </row>
    <row r="73" spans="1:4" ht="13.5">
      <c r="A73" s="17">
        <v>1</v>
      </c>
      <c r="B73" s="17">
        <f>B72+A73</f>
        <v>40.60000000000001</v>
      </c>
      <c r="C73" s="17">
        <f>C72+A73</f>
        <v>267.974</v>
      </c>
      <c r="D73" s="20" t="s">
        <v>88</v>
      </c>
    </row>
    <row r="74" spans="1:4" ht="13.5">
      <c r="A74" s="17">
        <v>0.4</v>
      </c>
      <c r="B74" s="17">
        <f>B73+A74</f>
        <v>41.00000000000001</v>
      </c>
      <c r="C74" s="17">
        <f>C73+A74</f>
        <v>268.37399999999997</v>
      </c>
      <c r="D74" s="20" t="s">
        <v>89</v>
      </c>
    </row>
    <row r="75" spans="2:5" ht="13.5">
      <c r="B75" s="21" t="s">
        <v>38</v>
      </c>
      <c r="C75" s="11"/>
      <c r="D75" s="12"/>
      <c r="E75" s="13"/>
    </row>
    <row r="76" spans="2:5" ht="13.5">
      <c r="B76" s="23" t="s">
        <v>39</v>
      </c>
      <c r="C76" s="15"/>
      <c r="D76" s="5"/>
      <c r="E76" s="13"/>
    </row>
    <row r="77" spans="2:5" ht="13.5">
      <c r="B77" s="32" t="s">
        <v>40</v>
      </c>
      <c r="C77" s="5"/>
      <c r="D77" s="5"/>
      <c r="E77" s="13"/>
    </row>
    <row r="78" spans="2:5" ht="13.5">
      <c r="B78" s="23" t="s">
        <v>41</v>
      </c>
      <c r="C78" s="15"/>
      <c r="D78" s="5"/>
      <c r="E78" s="13"/>
    </row>
    <row r="79" spans="2:4" ht="27.75">
      <c r="B79" s="29"/>
      <c r="C79" s="40"/>
      <c r="D79" s="19" t="s">
        <v>90</v>
      </c>
    </row>
    <row r="80" spans="1:5" ht="27.75">
      <c r="A80" s="17">
        <f>106.9-86.66</f>
        <v>20.24000000000001</v>
      </c>
      <c r="B80" s="17">
        <f>A80</f>
        <v>20.24000000000001</v>
      </c>
      <c r="C80" s="17">
        <f>C74+A80</f>
        <v>288.614</v>
      </c>
      <c r="D80" s="8" t="s">
        <v>91</v>
      </c>
      <c r="E80" s="20"/>
    </row>
    <row r="81" spans="1:5" ht="13.5">
      <c r="A81" s="17">
        <v>7.9</v>
      </c>
      <c r="B81" s="17">
        <f>B80+A81</f>
        <v>28.140000000000008</v>
      </c>
      <c r="C81" s="17">
        <f>C80+A81</f>
        <v>296.51399999999995</v>
      </c>
      <c r="D81" s="8" t="s">
        <v>92</v>
      </c>
      <c r="E81" s="20"/>
    </row>
    <row r="82" spans="2:5" ht="13.5">
      <c r="B82" s="21" t="s">
        <v>42</v>
      </c>
      <c r="C82" s="11"/>
      <c r="D82" s="12"/>
      <c r="E82" s="13"/>
    </row>
    <row r="83" spans="2:5" ht="27.75">
      <c r="B83" s="32" t="s">
        <v>43</v>
      </c>
      <c r="C83" s="5"/>
      <c r="D83" s="5"/>
      <c r="E83" s="13"/>
    </row>
    <row r="84" spans="2:5" ht="13.5">
      <c r="B84" s="23" t="s">
        <v>44</v>
      </c>
      <c r="C84" s="15"/>
      <c r="D84" s="5"/>
      <c r="E84" s="13"/>
    </row>
    <row r="85" spans="2:5" ht="13.5">
      <c r="B85" s="23" t="s">
        <v>45</v>
      </c>
      <c r="C85" s="15"/>
      <c r="D85" s="5"/>
      <c r="E85" s="13"/>
    </row>
    <row r="86" spans="1:4" ht="13.5">
      <c r="A86" s="20" t="s">
        <v>6</v>
      </c>
      <c r="B86" s="28" t="s">
        <v>6</v>
      </c>
      <c r="C86" s="29"/>
      <c r="D86" s="35" t="s">
        <v>93</v>
      </c>
    </row>
    <row r="87" spans="1:4" ht="13.5">
      <c r="A87" s="17">
        <v>1.9</v>
      </c>
      <c r="B87" s="17">
        <f>A87</f>
        <v>1.9</v>
      </c>
      <c r="C87" s="17">
        <f>C81+A87</f>
        <v>298.41399999999993</v>
      </c>
      <c r="D87" s="37" t="s">
        <v>94</v>
      </c>
    </row>
    <row r="88" spans="1:4" ht="27.75">
      <c r="A88" s="17">
        <v>27</v>
      </c>
      <c r="B88" s="17">
        <f>B87+A88</f>
        <v>28.9</v>
      </c>
      <c r="C88" s="17">
        <f>C87+A88</f>
        <v>325.41399999999993</v>
      </c>
      <c r="D88" s="37" t="s">
        <v>95</v>
      </c>
    </row>
    <row r="89" spans="1:4" ht="13.5">
      <c r="A89" s="24">
        <v>0.6</v>
      </c>
      <c r="B89" s="17">
        <f>B88+A89</f>
        <v>29.5</v>
      </c>
      <c r="C89" s="17">
        <f>C88+A89</f>
        <v>326.01399999999995</v>
      </c>
      <c r="D89" s="37" t="s">
        <v>69</v>
      </c>
    </row>
    <row r="90" spans="1:5" ht="13.5">
      <c r="A90" s="24"/>
      <c r="B90" s="21" t="s">
        <v>46</v>
      </c>
      <c r="C90" s="11"/>
      <c r="D90" s="12"/>
      <c r="E90" s="13"/>
    </row>
    <row r="91" spans="1:5" ht="13.5">
      <c r="A91" s="24"/>
      <c r="B91" s="23" t="s">
        <v>47</v>
      </c>
      <c r="C91" s="15"/>
      <c r="D91" s="5"/>
      <c r="E91" s="13"/>
    </row>
    <row r="92" spans="1:5" ht="13.5">
      <c r="A92" s="24"/>
      <c r="B92" s="23" t="s">
        <v>48</v>
      </c>
      <c r="C92" s="15"/>
      <c r="D92" s="5"/>
      <c r="E92" s="22"/>
    </row>
    <row r="93" spans="1:4" ht="13.5">
      <c r="A93" s="24"/>
      <c r="B93" s="25"/>
      <c r="C93" s="25"/>
      <c r="D93" s="35" t="s">
        <v>96</v>
      </c>
    </row>
    <row r="94" spans="1:4" ht="13.5">
      <c r="A94" s="24">
        <v>11.4</v>
      </c>
      <c r="B94" s="24">
        <f>A94</f>
        <v>11.4</v>
      </c>
      <c r="C94" s="24">
        <f>C89+A94</f>
        <v>337.41399999999993</v>
      </c>
      <c r="D94" s="37" t="s">
        <v>97</v>
      </c>
    </row>
    <row r="95" spans="1:5" ht="27.75">
      <c r="A95" s="17">
        <v>25.4</v>
      </c>
      <c r="B95" s="17">
        <f>B94+A95</f>
        <v>36.8</v>
      </c>
      <c r="C95" s="17">
        <f>C94+A95</f>
        <v>362.8139999999999</v>
      </c>
      <c r="D95" s="37" t="s">
        <v>98</v>
      </c>
      <c r="E95" s="20"/>
    </row>
    <row r="96" spans="1:5" ht="13.5">
      <c r="A96" s="17">
        <v>6.9</v>
      </c>
      <c r="B96" s="17">
        <f>B95+A96</f>
        <v>43.699999999999996</v>
      </c>
      <c r="C96" s="17">
        <f>C95+A96</f>
        <v>369.7139999999999</v>
      </c>
      <c r="D96" s="37" t="s">
        <v>54</v>
      </c>
      <c r="E96" s="20"/>
    </row>
    <row r="97" spans="1:4" ht="13.5">
      <c r="A97" s="17">
        <f>2470/5280</f>
        <v>0.4678030303030303</v>
      </c>
      <c r="B97" s="17">
        <f>B96+A97</f>
        <v>44.16780303030303</v>
      </c>
      <c r="C97" s="17">
        <f>C96+A97</f>
        <v>370.1818030303029</v>
      </c>
      <c r="D97" s="37" t="s">
        <v>99</v>
      </c>
    </row>
    <row r="98" spans="1:4" ht="13.5">
      <c r="A98" s="17">
        <v>5</v>
      </c>
      <c r="B98" s="17">
        <f>B97+A98</f>
        <v>49.16780303030303</v>
      </c>
      <c r="C98" s="17">
        <f>C97+A98</f>
        <v>375.1818030303029</v>
      </c>
      <c r="D98" s="37" t="s">
        <v>100</v>
      </c>
    </row>
    <row r="99" spans="1:4" ht="13.5">
      <c r="A99" s="17">
        <v>0.25</v>
      </c>
      <c r="B99" s="17">
        <f>B98+A99</f>
        <v>49.41780303030303</v>
      </c>
      <c r="C99" s="17">
        <f>C98+A99</f>
        <v>375.4318030303029</v>
      </c>
      <c r="D99" s="37" t="s">
        <v>101</v>
      </c>
    </row>
    <row r="100" spans="1:5" ht="13.5">
      <c r="A100" s="24"/>
      <c r="B100" s="10" t="s">
        <v>49</v>
      </c>
      <c r="C100" s="11"/>
      <c r="D100" s="12"/>
      <c r="E100" s="13"/>
    </row>
    <row r="101" spans="1:5" ht="13.5">
      <c r="A101" s="24" t="s">
        <v>6</v>
      </c>
      <c r="B101" s="14" t="s">
        <v>9</v>
      </c>
      <c r="C101" s="15"/>
      <c r="D101" s="5"/>
      <c r="E101" s="13"/>
    </row>
    <row r="102" spans="1:5" ht="13.5">
      <c r="A102" s="24" t="s">
        <v>6</v>
      </c>
      <c r="B102" s="23" t="s">
        <v>50</v>
      </c>
      <c r="C102" s="15"/>
      <c r="D102" s="5"/>
      <c r="E102" s="13"/>
    </row>
    <row r="103" spans="2:5" ht="13.5">
      <c r="B103" s="23" t="s">
        <v>51</v>
      </c>
      <c r="C103" s="15"/>
      <c r="D103" s="5"/>
      <c r="E103" s="13"/>
    </row>
    <row r="104" spans="1:4" ht="13.5">
      <c r="A104" s="20" t="s">
        <v>6</v>
      </c>
      <c r="B104" s="29"/>
      <c r="C104" s="29"/>
      <c r="D104" s="29"/>
    </row>
    <row r="105" ht="13.5">
      <c r="C105" s="20" t="s">
        <v>6</v>
      </c>
    </row>
    <row r="106" ht="13.5">
      <c r="A106" s="39" t="s">
        <v>6</v>
      </c>
    </row>
  </sheetData>
  <sheetProtection/>
  <printOptions/>
  <pageMargins left="0.5" right="0.5" top="0.5" bottom="0.5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