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30" windowWidth="19065" windowHeight="12630" tabRatio="742" activeTab="1"/>
  </bookViews>
  <sheets>
    <sheet name="Bend 400k cue sheet rev2" sheetId="12" r:id="rId1"/>
    <sheet name="Information" sheetId="16" r:id="rId2"/>
  </sheets>
  <calcPr calcId="145621"/>
</workbook>
</file>

<file path=xl/calcChain.xml><?xml version="1.0" encoding="utf-8"?>
<calcChain xmlns="http://schemas.openxmlformats.org/spreadsheetml/2006/main">
  <c r="G98" i="12" l="1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5" i="12"/>
  <c r="G44" i="12"/>
  <c r="G43" i="12"/>
  <c r="G42" i="12"/>
  <c r="G41" i="12"/>
  <c r="G35" i="12"/>
  <c r="G34" i="12"/>
  <c r="G33" i="12"/>
  <c r="G32" i="12"/>
  <c r="G31" i="12"/>
  <c r="G25" i="12"/>
  <c r="G24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4" i="12" s="1"/>
  <c r="A25" i="12" s="1"/>
  <c r="A30" i="12" s="1"/>
  <c r="A31" i="12" s="1"/>
  <c r="A32" i="12" s="1"/>
  <c r="A33" i="12" s="1"/>
  <c r="A34" i="12" s="1"/>
  <c r="A35" i="12" s="1"/>
  <c r="A40" i="12" s="1"/>
  <c r="A41" i="12" s="1"/>
  <c r="A42" i="12" s="1"/>
  <c r="A43" i="12" s="1"/>
  <c r="A44" i="12" s="1"/>
  <c r="A45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G8" i="12"/>
  <c r="A79" i="12" l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78" i="12"/>
</calcChain>
</file>

<file path=xl/sharedStrings.xml><?xml version="1.0" encoding="utf-8"?>
<sst xmlns="http://schemas.openxmlformats.org/spreadsheetml/2006/main" count="211" uniqueCount="147">
  <si>
    <t>Leg</t>
  </si>
  <si>
    <t>Go</t>
  </si>
  <si>
    <t>Around the Bend 400k Brevet</t>
  </si>
  <si>
    <t>Directions</t>
  </si>
  <si>
    <t>Cross over I-10</t>
  </si>
  <si>
    <t>Turn right (S) onto S 91st Ave</t>
  </si>
  <si>
    <t>Turn right (S) onto N Felix Rd</t>
  </si>
  <si>
    <t>Turn right (N) onto AZ 387 Pinal Ave.</t>
  </si>
  <si>
    <t>Continue onto AZ 187</t>
  </si>
  <si>
    <t>Turn left (N) onto Casa Grande Rd to Sacaton</t>
  </si>
  <si>
    <t>This is a 4 lane divided highway, go all the way across</t>
  </si>
  <si>
    <t>Turn left (N) onto Wilson Ave</t>
  </si>
  <si>
    <t>Turn right (E) onto W Hazen Rd</t>
  </si>
  <si>
    <t>Turn left (E) onto Indian Springs Rd (becomes Avondale Blvd.)</t>
  </si>
  <si>
    <t>Turn right (S) onto Schnepf Rd  (becomes Skyline Dr.)</t>
  </si>
  <si>
    <t xml:space="preserve">Control # 2 Maricopa </t>
  </si>
  <si>
    <t>Turn left (S) onto Overfield Rd</t>
  </si>
  <si>
    <t>Turn right (W) onto Martin Rd</t>
  </si>
  <si>
    <t>Turn left (E) onto Arizona Farms Rd</t>
  </si>
  <si>
    <t>Turn right (S) onto Attaway Rd</t>
  </si>
  <si>
    <t>Turn left (E) onto Combs Rd</t>
  </si>
  <si>
    <t>Turn left (E) onto Cloud Rd</t>
  </si>
  <si>
    <t>Turn right (S) onto Ellsworth Rd</t>
  </si>
  <si>
    <t>Turn right (E) onto 143rd Ave (Vineyard Ave.)</t>
  </si>
  <si>
    <t>Turn left (E) onto Elliot Rd</t>
  </si>
  <si>
    <t>Turn left (N) onto 1st St/S Miller Rd</t>
  </si>
  <si>
    <t>Turn right (N) onto Trekell Rd</t>
  </si>
  <si>
    <t>Turn left (W) onto McCartney Rd.</t>
  </si>
  <si>
    <t>Turn right (S) onto Quail Run Ln (becomes  Judd Rd.)</t>
  </si>
  <si>
    <t>Turn left (W) at stop sign onto Casa Blanca Rd.</t>
  </si>
  <si>
    <t>In 100 yards turn left into shopping center by Circle K</t>
  </si>
  <si>
    <t>Top of climb</t>
  </si>
  <si>
    <t>Turn into Palo Verde Elementary School parking lot on left</t>
  </si>
  <si>
    <t>Turn left (E) onto Baseline Rd</t>
  </si>
  <si>
    <t>Cross Dobbins Rd., continue S on 51st Ave./Beltline Rd.</t>
  </si>
  <si>
    <t>Turn right (W) onto Cottonwood Ln (Storey Rd.)</t>
  </si>
  <si>
    <t>Mile</t>
  </si>
  <si>
    <t>Information</t>
  </si>
  <si>
    <t>Exit parking lot on N side at far W exit to get onto Az 238</t>
  </si>
  <si>
    <t>Circle K</t>
  </si>
  <si>
    <t>Akimel O'othham Store (8:30 pm)</t>
  </si>
  <si>
    <t>Bashas' grocery (10 pm), Minit Market (12 am)</t>
  </si>
  <si>
    <t>Fry's grocery (10 pm), Jack in Box</t>
  </si>
  <si>
    <t>Valero 24 hr market, Alberson's grocery (12 am), Subway</t>
  </si>
  <si>
    <t>Fry's grocery (10 pm)</t>
  </si>
  <si>
    <t>Bashas grocery (11 pm), Subway (10 pm), Burger King (12 am), Apple Dumpling Café</t>
  </si>
  <si>
    <t xml:space="preserve">Coolidge Circle K 24 hr  </t>
  </si>
  <si>
    <r>
      <rPr>
        <b/>
        <sz val="14"/>
        <color theme="1"/>
        <rFont val="Calibri"/>
        <family val="2"/>
        <scheme val="minor"/>
      </rPr>
      <t>Maricopa</t>
    </r>
    <r>
      <rPr>
        <sz val="14"/>
        <color theme="1"/>
        <rFont val="Calibri"/>
        <family val="2"/>
        <scheme val="minor"/>
      </rPr>
      <t>.  Circle K (restrooms), Bashas' grocery, Carl's Jr, Subway 8am open</t>
    </r>
  </si>
  <si>
    <r>
      <rPr>
        <b/>
        <sz val="14"/>
        <color theme="1"/>
        <rFont val="Calibri"/>
        <family val="2"/>
        <scheme val="minor"/>
      </rPr>
      <t>Gila Bend</t>
    </r>
    <r>
      <rPr>
        <sz val="14"/>
        <color theme="1"/>
        <rFont val="Calibri"/>
        <family val="2"/>
        <scheme val="minor"/>
      </rPr>
      <t>.  Subway/24 hr market, Space Age Restaurant, Gila Bend Food Market</t>
    </r>
  </si>
  <si>
    <r>
      <rPr>
        <b/>
        <sz val="14"/>
        <color theme="1"/>
        <rFont val="Calibri"/>
        <family val="2"/>
        <scheme val="minor"/>
      </rPr>
      <t>Chandler</t>
    </r>
    <r>
      <rPr>
        <sz val="14"/>
        <color theme="1"/>
        <rFont val="Calibri"/>
        <family val="2"/>
        <scheme val="minor"/>
      </rPr>
      <t xml:space="preserve"> Diamond Shamrock 24 hr market (restroom), McDonalds (12 am)</t>
    </r>
  </si>
  <si>
    <r>
      <rPr>
        <b/>
        <sz val="14"/>
        <color theme="1"/>
        <rFont val="Calibri"/>
        <family val="2"/>
        <scheme val="minor"/>
      </rPr>
      <t>Queen Creek</t>
    </r>
    <r>
      <rPr>
        <sz val="14"/>
        <color theme="1"/>
        <rFont val="Calibri"/>
        <family val="2"/>
        <scheme val="minor"/>
      </rPr>
      <t xml:space="preserve"> Circle K 24 hr on Northeast corner of Power and Chandler Heights Rds.</t>
    </r>
  </si>
  <si>
    <r>
      <t xml:space="preserve">Skyline market (9 pm) next to Filiberto's sign.  </t>
    </r>
    <r>
      <rPr>
        <b/>
        <sz val="14"/>
        <color theme="1"/>
        <rFont val="Calibri"/>
        <family val="2"/>
        <scheme val="minor"/>
      </rPr>
      <t>Water machine out front</t>
    </r>
  </si>
  <si>
    <r>
      <rPr>
        <b/>
        <sz val="14"/>
        <color theme="1"/>
        <rFont val="Calibri"/>
        <family val="2"/>
        <scheme val="minor"/>
      </rPr>
      <t>Coolidge</t>
    </r>
    <r>
      <rPr>
        <sz val="14"/>
        <color theme="1"/>
        <rFont val="Calibri"/>
        <family val="2"/>
        <scheme val="minor"/>
      </rPr>
      <t xml:space="preserve"> Market (8 pm)</t>
    </r>
  </si>
  <si>
    <t>Valero 24 hr market, Sonic, Subway, Wienerschnitzel, Starbucks, etc.</t>
  </si>
  <si>
    <t>Tom Baker   602 309-3768</t>
  </si>
  <si>
    <t>Control 50 yds before corner of Combs and Schnepf Rds.</t>
  </si>
  <si>
    <r>
      <rPr>
        <b/>
        <sz val="14"/>
        <color theme="1"/>
        <rFont val="Calibri"/>
        <family val="2"/>
        <scheme val="minor"/>
      </rPr>
      <t>Laveen</t>
    </r>
    <r>
      <rPr>
        <sz val="14"/>
        <color theme="1"/>
        <rFont val="Calibri"/>
        <family val="2"/>
        <scheme val="minor"/>
      </rPr>
      <t>.  Major shopping area.  Fry's and Safeway shopping centers (12am)</t>
    </r>
  </si>
  <si>
    <t xml:space="preserve">Traffic light for Maricopa Rd. turns green in 20 sec after tripped.  </t>
  </si>
  <si>
    <t>May require multiple bikes over the sensor to trip.</t>
  </si>
  <si>
    <t>Turn right (W) onto Hunt Hwy at end</t>
  </si>
  <si>
    <t>Start 6 AM     Time Limit 27 hours</t>
  </si>
  <si>
    <t>Follow road to left, then right in 1/2 mile</t>
  </si>
  <si>
    <t>Information for planning food and water stops for Around the Bend 400k brevet</t>
  </si>
  <si>
    <t>Turn right (S) onto 51st Ave.</t>
  </si>
  <si>
    <t>Sign and write time on route card. Turn in card at Dennys</t>
  </si>
  <si>
    <t>Turn left (S) onto Attaway Rd</t>
  </si>
  <si>
    <t>Turn left (S) onto 9th St.</t>
  </si>
  <si>
    <t xml:space="preserve">Gillespie Dam Bridge </t>
  </si>
  <si>
    <t>Cross AZ85.  This is a 4 lane divided highway</t>
  </si>
  <si>
    <t>Cross Maricopa Rd. AZ347 (Beltline becomes Riggs Rd.)</t>
  </si>
  <si>
    <t>Cross AZ 287 at stop light</t>
  </si>
  <si>
    <t>Check-in opens: 5:30 AM   Ride Starts: 6 AM</t>
  </si>
  <si>
    <t>Turn left (S) onto Maricopa Rd. (AZ347) Wait  for green light!</t>
  </si>
  <si>
    <t>Turn right (E) onto Chandler Heights Rd.</t>
  </si>
  <si>
    <t>Bad cattleguard right before Maricopa Rd stop light.</t>
  </si>
  <si>
    <r>
      <rPr>
        <b/>
        <sz val="14"/>
        <color theme="1"/>
        <rFont val="Calibri"/>
        <family val="2"/>
        <scheme val="minor"/>
      </rPr>
      <t xml:space="preserve">Komatke </t>
    </r>
    <r>
      <rPr>
        <sz val="14"/>
        <color theme="1"/>
        <rFont val="Calibri"/>
        <family val="2"/>
        <scheme val="minor"/>
      </rPr>
      <t>market/gas station</t>
    </r>
  </si>
  <si>
    <t>Komatke market, next food at mile 182.7</t>
  </si>
  <si>
    <t>Turn right (SE) onto Rittenhouse Rd (T intersection)</t>
  </si>
  <si>
    <t>2014 Arizona Brevet Series</t>
  </si>
  <si>
    <t>Control # 1 WalMart parking lot, Florence Blvd, Casa Grande</t>
  </si>
  <si>
    <t>Turn left (W) onto Cottonwood Lane.</t>
  </si>
  <si>
    <t>Get route card signed or get receipt</t>
  </si>
  <si>
    <t>Continue down Pima St. to Texaco Food Mart on left</t>
  </si>
  <si>
    <t>Control # 3 Gila Bend, Texaco Food Mart</t>
  </si>
  <si>
    <t>Turn left (W) back onto Pima St.</t>
  </si>
  <si>
    <t>Turn right (N) on Harrington Ave.</t>
  </si>
  <si>
    <t>Turn right (E) onto Linda &amp; Corine's Way</t>
  </si>
  <si>
    <t xml:space="preserve">Control # 4 Palo Verde Elementary School </t>
  </si>
  <si>
    <t>Lunch, get route card signed</t>
  </si>
  <si>
    <t>Turn right (E) onto Irwin Ave., becomes Benoat Rd.</t>
  </si>
  <si>
    <t>Turn right (S) onto S Tuthill Rd.</t>
  </si>
  <si>
    <t>Turn left (S) onto Henness Rd. (County Rd)</t>
  </si>
  <si>
    <t>Turn left (N) onto Henness Rd. (County Rd.)</t>
  </si>
  <si>
    <t>Turn left (W) onto Nelson Rd. towards Bapchule</t>
  </si>
  <si>
    <t>Turn right (W) onto Casa Blanca Rd.</t>
  </si>
  <si>
    <t>Argento's Pizza, Circle K, Subway, Sonic, Pizza Hut, Romero's Mexican</t>
  </si>
  <si>
    <r>
      <rPr>
        <b/>
        <sz val="14"/>
        <color rgb="FFFF0000"/>
        <rFont val="Calibri"/>
        <family val="2"/>
        <scheme val="minor"/>
      </rPr>
      <t>Lunch Stop</t>
    </r>
    <r>
      <rPr>
        <b/>
        <sz val="14"/>
        <color theme="1"/>
        <rFont val="Calibri"/>
        <family val="2"/>
        <scheme val="minor"/>
      </rPr>
      <t>.  Palo Verde Elem. School</t>
    </r>
  </si>
  <si>
    <t>Turn left (N) onto Lindsay Rd.</t>
  </si>
  <si>
    <t>Continue onto AZ 85 to Gila Bend</t>
  </si>
  <si>
    <t>Go straight over hill, becomes W Business Loop 8 &amp; Pima St.</t>
  </si>
  <si>
    <t>Turn left (E) back onto Old Hwy 80</t>
  </si>
  <si>
    <t>Opens: 11:46  Closes:19:04   121.9 Miles</t>
  </si>
  <si>
    <t>Opens: 16:02  Closes: 04:12 Sunday   206.8 Miles</t>
  </si>
  <si>
    <t>Caution at construction on Pima St after overpass</t>
  </si>
  <si>
    <t>Gila Bend Control.  Texaco Food Mart.  No food or water until mile 121.9</t>
  </si>
  <si>
    <r>
      <rPr>
        <b/>
        <sz val="14"/>
        <color theme="1"/>
        <rFont val="Calibri"/>
        <family val="2"/>
        <scheme val="minor"/>
      </rPr>
      <t xml:space="preserve">Buckeye 1/2 mile N of brevet route </t>
    </r>
    <r>
      <rPr>
        <sz val="14"/>
        <color theme="1"/>
        <rFont val="Calibri"/>
        <family val="2"/>
        <scheme val="minor"/>
      </rPr>
      <t xml:space="preserve"> IGA Grocery Store, Darla's Country Kitchen, </t>
    </r>
  </si>
  <si>
    <t>Subway (12 am), Moreno's Mexican Grill (9:30 pm), Little Caesar's (10 pm)</t>
  </si>
  <si>
    <r>
      <rPr>
        <b/>
        <sz val="14"/>
        <color theme="1"/>
        <rFont val="Calibri"/>
        <family val="2"/>
        <scheme val="minor"/>
      </rPr>
      <t>Sun Lake</t>
    </r>
    <r>
      <rPr>
        <sz val="14"/>
        <color theme="1"/>
        <rFont val="Calibri"/>
        <family val="2"/>
        <scheme val="minor"/>
      </rPr>
      <t xml:space="preserve">s Burger King (12 am), Subway (9 pm)  </t>
    </r>
    <r>
      <rPr>
        <b/>
        <sz val="14"/>
        <color theme="1"/>
        <rFont val="Calibri"/>
        <family val="2"/>
        <scheme val="minor"/>
      </rPr>
      <t>Food from here until mile 204</t>
    </r>
  </si>
  <si>
    <r>
      <rPr>
        <b/>
        <sz val="14"/>
        <color theme="1"/>
        <rFont val="Calibri"/>
        <family val="2"/>
        <scheme val="minor"/>
      </rPr>
      <t>Estrella</t>
    </r>
    <r>
      <rPr>
        <sz val="14"/>
        <color theme="1"/>
        <rFont val="Calibri"/>
        <family val="2"/>
        <scheme val="minor"/>
      </rPr>
      <t>. Safeway shopping center, McDonalds</t>
    </r>
  </si>
  <si>
    <t>Circle K, Burger King, McDonald's, Carl's Jr.</t>
  </si>
  <si>
    <r>
      <rPr>
        <b/>
        <sz val="14"/>
        <color theme="1"/>
        <rFont val="Calibri"/>
        <family val="2"/>
        <scheme val="minor"/>
      </rPr>
      <t>Last Food until mile 232</t>
    </r>
    <r>
      <rPr>
        <sz val="14"/>
        <color theme="1"/>
        <rFont val="Calibri"/>
        <family val="2"/>
        <scheme val="minor"/>
      </rPr>
      <t>.  Fry's (10 pm) shopping center, KFC, Burger King (10 pm)</t>
    </r>
  </si>
  <si>
    <t>Watch railroad tracks!  Loose gravel on far side of the tracks</t>
  </si>
  <si>
    <t xml:space="preserve">Turn left (W) onto Bluebird Rd. </t>
  </si>
  <si>
    <t>Follow Bluebird Rd. around to right (N)</t>
  </si>
  <si>
    <t>Turn left (S) onto St. Peters Rd at stop sign.</t>
  </si>
  <si>
    <t>Opens 07:56  Closes: 10:24   40.9 Miles</t>
  </si>
  <si>
    <t>Opens: 9:56   Closes: 14:56   82.9 Miles</t>
  </si>
  <si>
    <t>Turn right (W) on Smith Enke Rd. (Hwy 238) to Mobile</t>
  </si>
  <si>
    <t>Turn left (N) onto Old Hwy 80.  (T intersection)</t>
  </si>
  <si>
    <t xml:space="preserve">Turn right (W) onto Kenilworth Rd (Coolidge Ave) Flashing red </t>
  </si>
  <si>
    <t>Check water - next water is 39 miles ahead at Lunch control</t>
  </si>
  <si>
    <t>Cross AZ87 Arizona Blvd, Circle K .  Next food is 17 miles</t>
  </si>
  <si>
    <t>South side of Florence Blvd.</t>
  </si>
  <si>
    <r>
      <rPr>
        <b/>
        <sz val="14"/>
        <color theme="1"/>
        <rFont val="Calibri"/>
        <family val="2"/>
        <scheme val="minor"/>
      </rPr>
      <t>Finish.</t>
    </r>
    <r>
      <rPr>
        <sz val="14"/>
        <color theme="1"/>
        <rFont val="Calibri"/>
        <family val="2"/>
        <scheme val="minor"/>
      </rPr>
      <t xml:space="preserve">  </t>
    </r>
    <r>
      <rPr>
        <b/>
        <sz val="14"/>
        <color theme="1"/>
        <rFont val="Calibri"/>
        <family val="2"/>
        <scheme val="minor"/>
      </rPr>
      <t>Denny's/Best Western</t>
    </r>
    <r>
      <rPr>
        <sz val="14"/>
        <color theme="1"/>
        <rFont val="Calibri"/>
        <family val="2"/>
        <scheme val="minor"/>
      </rPr>
      <t xml:space="preserve"> 200 yds East of WalMart parking lot on </t>
    </r>
  </si>
  <si>
    <t>Food along Florence Blvd, including 24 hr Wal-Mart, Dennys, Circle K</t>
  </si>
  <si>
    <t xml:space="preserve">Casa Grande Start in north end of WalMart parking lot </t>
  </si>
  <si>
    <t>Turn left (W) onto Smith Enke Rd (Hwy 238) at farthest W exit</t>
  </si>
  <si>
    <t>Check water - next water is 42 miles ahead in Gila Bend</t>
  </si>
  <si>
    <t xml:space="preserve">Turn left (N) onto Estrella Pkwy. </t>
  </si>
  <si>
    <t>Go W in parking lot to exit</t>
  </si>
  <si>
    <t>At Mile</t>
  </si>
  <si>
    <t>R</t>
  </si>
  <si>
    <t>L</t>
  </si>
  <si>
    <t>For</t>
  </si>
  <si>
    <t>Head N out of parking lot and turn right (E) onto Florence Blvd.</t>
  </si>
  <si>
    <t>-</t>
  </si>
  <si>
    <t>S</t>
  </si>
  <si>
    <t>Turn right (W) onto Florence Blvd.</t>
  </si>
  <si>
    <t>Turn left (S) into WalMart parking lot at light (unmarked)</t>
  </si>
  <si>
    <t>Opens 18:08  Closes: 09:00 Sunday   248.8 Miles   400.4 km</t>
  </si>
  <si>
    <t>Next water is 25 miles ahead in Coolidge</t>
  </si>
  <si>
    <t xml:space="preserve">Control # 5 Informational   Answer question on route card.  </t>
  </si>
  <si>
    <t>Turn right (E) back onto Combs Rd and go 50 yds</t>
  </si>
  <si>
    <r>
      <t xml:space="preserve">Turn right (N) onto AZ587 towards Chandler   </t>
    </r>
    <r>
      <rPr>
        <b/>
        <sz val="14"/>
        <rFont val="Calibri"/>
        <family val="2"/>
        <scheme val="minor"/>
      </rPr>
      <t>Cattle guards!</t>
    </r>
  </si>
  <si>
    <r>
      <t xml:space="preserve">Turn right (E) onto Broadway Rd. </t>
    </r>
    <r>
      <rPr>
        <b/>
        <sz val="14"/>
        <rFont val="Calibri"/>
        <family val="2"/>
        <scheme val="minor"/>
      </rPr>
      <t xml:space="preserve"> Watch gravel!</t>
    </r>
  </si>
  <si>
    <t>Control # 6 Denny's @ Best Western, Florence Blvd, Casa Grande</t>
  </si>
  <si>
    <t>Watch railroad tracks and gravel past tracks!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</si>
</sst>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</font>
    <font>
      <b/>
      <sz val="22"/>
      <name val="Calibri"/>
      <family val="2"/>
    </font>
    <font>
      <b/>
      <sz val="14"/>
      <name val="Calibri"/>
      <family val="2"/>
    </font>
    <font>
      <sz val="12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7" applyNumberFormat="0" applyAlignment="0" applyProtection="0"/>
    <xf numFmtId="0" fontId="6" fillId="28" borderId="8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7" applyNumberFormat="0" applyAlignment="0" applyProtection="0"/>
    <xf numFmtId="0" fontId="13" fillId="0" borderId="12" applyNumberFormat="0" applyFill="0" applyAlignment="0" applyProtection="0"/>
    <xf numFmtId="0" fontId="14" fillId="31" borderId="0" applyNumberFormat="0" applyBorder="0" applyAlignment="0" applyProtection="0"/>
    <xf numFmtId="0" fontId="1" fillId="32" borderId="13" applyNumberFormat="0" applyFont="0" applyAlignment="0" applyProtection="0"/>
    <xf numFmtId="0" fontId="15" fillId="2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0" fontId="27" fillId="0" borderId="0" xfId="0" applyFont="1" applyAlignment="1">
      <alignment horizontal="center"/>
    </xf>
    <xf numFmtId="0" fontId="26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Alignment="1"/>
    <xf numFmtId="0" fontId="30" fillId="0" borderId="0" xfId="0" applyFont="1" applyBorder="1" applyAlignment="1">
      <alignment horizontal="center"/>
    </xf>
    <xf numFmtId="0" fontId="31" fillId="0" borderId="0" xfId="0" applyFont="1"/>
    <xf numFmtId="0" fontId="20" fillId="33" borderId="16" xfId="0" applyNumberFormat="1" applyFont="1" applyFill="1" applyBorder="1" applyAlignment="1">
      <alignment horizontal="center"/>
    </xf>
    <xf numFmtId="0" fontId="20" fillId="33" borderId="3" xfId="0" applyNumberFormat="1" applyFont="1" applyFill="1" applyBorder="1" applyAlignment="1">
      <alignment horizontal="center"/>
    </xf>
    <xf numFmtId="0" fontId="20" fillId="33" borderId="3" xfId="0" applyNumberFormat="1" applyFont="1" applyFill="1" applyBorder="1" applyAlignment="1">
      <alignment horizontal="left"/>
    </xf>
    <xf numFmtId="0" fontId="24" fillId="33" borderId="3" xfId="0" applyFont="1" applyFill="1" applyBorder="1" applyAlignment="1">
      <alignment horizontal="center"/>
    </xf>
    <xf numFmtId="0" fontId="31" fillId="33" borderId="3" xfId="0" applyFont="1" applyFill="1" applyBorder="1"/>
    <xf numFmtId="0" fontId="31" fillId="33" borderId="1" xfId="0" applyFont="1" applyFill="1" applyBorder="1"/>
    <xf numFmtId="0" fontId="32" fillId="33" borderId="5" xfId="0" applyFont="1" applyFill="1" applyBorder="1" applyAlignment="1">
      <alignment horizontal="center"/>
    </xf>
    <xf numFmtId="0" fontId="32" fillId="33" borderId="4" xfId="0" applyFont="1" applyFill="1" applyBorder="1" applyAlignment="1">
      <alignment horizontal="center"/>
    </xf>
    <xf numFmtId="0" fontId="20" fillId="33" borderId="4" xfId="0" applyFont="1" applyFill="1" applyBorder="1" applyAlignment="1">
      <alignment horizontal="left"/>
    </xf>
    <xf numFmtId="0" fontId="24" fillId="33" borderId="4" xfId="0" applyFont="1" applyFill="1" applyBorder="1" applyAlignment="1">
      <alignment horizontal="center" wrapText="1"/>
    </xf>
    <xf numFmtId="0" fontId="31" fillId="33" borderId="4" xfId="0" applyFont="1" applyFill="1" applyBorder="1"/>
    <xf numFmtId="0" fontId="31" fillId="33" borderId="2" xfId="0" applyFont="1" applyFill="1" applyBorder="1"/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31" fillId="0" borderId="0" xfId="0" applyFont="1" applyAlignment="1"/>
    <xf numFmtId="0" fontId="20" fillId="33" borderId="16" xfId="0" applyFont="1" applyFill="1" applyBorder="1" applyAlignment="1">
      <alignment horizontal="center"/>
    </xf>
    <xf numFmtId="0" fontId="20" fillId="33" borderId="3" xfId="0" applyFont="1" applyFill="1" applyBorder="1" applyAlignment="1">
      <alignment horizontal="center"/>
    </xf>
    <xf numFmtId="0" fontId="24" fillId="33" borderId="3" xfId="0" applyFont="1" applyFill="1" applyBorder="1"/>
    <xf numFmtId="0" fontId="24" fillId="33" borderId="3" xfId="0" applyFont="1" applyFill="1" applyBorder="1" applyAlignment="1"/>
    <xf numFmtId="0" fontId="20" fillId="33" borderId="17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0" xfId="0" applyNumberFormat="1" applyFont="1" applyFill="1" applyBorder="1" applyAlignment="1">
      <alignment horizontal="left"/>
    </xf>
    <xf numFmtId="0" fontId="24" fillId="33" borderId="0" xfId="0" applyFont="1" applyFill="1" applyBorder="1"/>
    <xf numFmtId="0" fontId="24" fillId="33" borderId="0" xfId="0" applyFont="1" applyFill="1" applyBorder="1" applyAlignment="1"/>
    <xf numFmtId="0" fontId="31" fillId="33" borderId="6" xfId="0" applyFont="1" applyFill="1" applyBorder="1"/>
    <xf numFmtId="0" fontId="20" fillId="33" borderId="5" xfId="0" applyFont="1" applyFill="1" applyBorder="1" applyAlignment="1">
      <alignment horizontal="center"/>
    </xf>
    <xf numFmtId="0" fontId="20" fillId="33" borderId="4" xfId="0" applyFont="1" applyFill="1" applyBorder="1" applyAlignment="1">
      <alignment horizontal="center"/>
    </xf>
    <xf numFmtId="0" fontId="24" fillId="33" borderId="4" xfId="0" applyFont="1" applyFill="1" applyBorder="1"/>
    <xf numFmtId="0" fontId="24" fillId="33" borderId="4" xfId="0" applyFont="1" applyFill="1" applyBorder="1" applyAlignment="1"/>
    <xf numFmtId="0" fontId="24" fillId="0" borderId="0" xfId="0" applyFont="1" applyBorder="1"/>
    <xf numFmtId="0" fontId="24" fillId="0" borderId="0" xfId="0" applyFont="1" applyBorder="1" applyAlignment="1"/>
    <xf numFmtId="0" fontId="31" fillId="33" borderId="1" xfId="0" applyFont="1" applyFill="1" applyBorder="1" applyAlignment="1"/>
    <xf numFmtId="0" fontId="20" fillId="33" borderId="17" xfId="0" applyNumberFormat="1" applyFont="1" applyFill="1" applyBorder="1" applyAlignment="1">
      <alignment horizontal="center"/>
    </xf>
    <xf numFmtId="0" fontId="20" fillId="33" borderId="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0" fillId="33" borderId="6" xfId="0" applyNumberFormat="1" applyFont="1" applyFill="1" applyBorder="1" applyAlignment="1">
      <alignment horizontal="left"/>
    </xf>
    <xf numFmtId="0" fontId="31" fillId="33" borderId="5" xfId="0" applyFont="1" applyFill="1" applyBorder="1"/>
    <xf numFmtId="0" fontId="30" fillId="33" borderId="5" xfId="0" applyFont="1" applyFill="1" applyBorder="1" applyAlignment="1">
      <alignment horizontal="left"/>
    </xf>
    <xf numFmtId="0" fontId="24" fillId="33" borderId="4" xfId="0" applyFont="1" applyFill="1" applyBorder="1" applyAlignment="1">
      <alignment horizontal="center"/>
    </xf>
    <xf numFmtId="0" fontId="24" fillId="33" borderId="4" xfId="0" applyFont="1" applyFill="1" applyBorder="1" applyAlignment="1">
      <alignment wrapText="1"/>
    </xf>
    <xf numFmtId="0" fontId="31" fillId="33" borderId="2" xfId="0" applyFont="1" applyFill="1" applyBorder="1" applyAlignment="1"/>
    <xf numFmtId="16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4" fontId="20" fillId="33" borderId="17" xfId="0" applyNumberFormat="1" applyFont="1" applyFill="1" applyBorder="1" applyAlignment="1">
      <alignment horizontal="center"/>
    </xf>
    <xf numFmtId="0" fontId="20" fillId="33" borderId="6" xfId="0" applyFont="1" applyFill="1" applyBorder="1" applyAlignment="1">
      <alignment horizontal="center"/>
    </xf>
    <xf numFmtId="0" fontId="20" fillId="33" borderId="4" xfId="0" applyFont="1" applyFill="1" applyBorder="1"/>
    <xf numFmtId="0" fontId="32" fillId="0" borderId="0" xfId="0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31" fillId="0" borderId="0" xfId="0" applyFont="1" applyBorder="1" applyAlignment="1"/>
    <xf numFmtId="0" fontId="24" fillId="0" borderId="0" xfId="0" applyFont="1" applyFill="1" applyBorder="1" applyAlignment="1">
      <alignment horizontal="center"/>
    </xf>
    <xf numFmtId="0" fontId="27" fillId="0" borderId="0" xfId="0" applyFont="1" applyAlignment="1"/>
    <xf numFmtId="164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/>
    <xf numFmtId="0" fontId="20" fillId="33" borderId="1" xfId="0" applyNumberFormat="1" applyFont="1" applyFill="1" applyBorder="1" applyAlignment="1">
      <alignment horizontal="center"/>
    </xf>
    <xf numFmtId="164" fontId="20" fillId="33" borderId="0" xfId="0" applyNumberFormat="1" applyFont="1" applyFill="1" applyBorder="1" applyAlignment="1">
      <alignment horizontal="center"/>
    </xf>
    <xf numFmtId="0" fontId="20" fillId="33" borderId="4" xfId="0" applyFont="1" applyFill="1" applyBorder="1" applyAlignment="1">
      <alignment wrapText="1"/>
    </xf>
    <xf numFmtId="0" fontId="32" fillId="33" borderId="2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164" fontId="23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zoomScaleNormal="100" workbookViewId="0">
      <selection activeCell="M10" sqref="M10"/>
    </sheetView>
  </sheetViews>
  <sheetFormatPr defaultRowHeight="15" x14ac:dyDescent="0.25"/>
  <cols>
    <col min="1" max="1" width="9.42578125" style="5" customWidth="1"/>
    <col min="2" max="2" width="5.85546875" style="5" customWidth="1"/>
    <col min="3" max="3" width="6.42578125" style="5" customWidth="1"/>
    <col min="4" max="4" width="13.28515625" style="7" customWidth="1"/>
    <col min="5" max="5" width="38.140625" style="7" customWidth="1"/>
    <col min="6" max="6" width="17.5703125" style="7" customWidth="1"/>
    <col min="7" max="7" width="7.28515625" style="5" customWidth="1"/>
    <col min="8" max="8" width="9.140625" style="9"/>
    <col min="9" max="9" width="5.28515625" style="9" customWidth="1"/>
    <col min="10" max="10" width="4.5703125" style="9" customWidth="1"/>
    <col min="11" max="12" width="9.140625" style="9"/>
    <col min="13" max="13" width="21.28515625" style="9" customWidth="1"/>
    <col min="14" max="16384" width="9.140625" style="9"/>
  </cols>
  <sheetData>
    <row r="1" spans="1:12" ht="15.75" x14ac:dyDescent="0.25">
      <c r="C1" s="6"/>
      <c r="E1" s="8" t="s">
        <v>78</v>
      </c>
      <c r="G1" s="8"/>
    </row>
    <row r="2" spans="1:12" ht="18.75" customHeight="1" x14ac:dyDescent="0.45">
      <c r="E2" s="10" t="s">
        <v>2</v>
      </c>
      <c r="G2" s="11"/>
    </row>
    <row r="3" spans="1:12" ht="17.25" customHeight="1" x14ac:dyDescent="0.25">
      <c r="C3" s="6"/>
      <c r="E3" s="8" t="s">
        <v>60</v>
      </c>
      <c r="F3" s="9"/>
    </row>
    <row r="4" spans="1:12" s="16" customFormat="1" ht="18.75" x14ac:dyDescent="0.3">
      <c r="A4" s="12" t="s">
        <v>130</v>
      </c>
      <c r="B4" s="12" t="s">
        <v>1</v>
      </c>
      <c r="C4" s="12" t="s">
        <v>133</v>
      </c>
      <c r="D4" s="13" t="s">
        <v>3</v>
      </c>
      <c r="E4" s="14"/>
      <c r="F4" s="14"/>
      <c r="G4" s="15" t="s">
        <v>0</v>
      </c>
    </row>
    <row r="5" spans="1:12" s="16" customFormat="1" ht="18.75" x14ac:dyDescent="0.3">
      <c r="A5" s="17"/>
      <c r="B5" s="18"/>
      <c r="C5" s="19" t="s">
        <v>79</v>
      </c>
      <c r="D5" s="20"/>
      <c r="E5" s="20"/>
      <c r="F5" s="21"/>
      <c r="G5" s="22"/>
    </row>
    <row r="6" spans="1:12" s="16" customFormat="1" ht="18.75" x14ac:dyDescent="0.3">
      <c r="A6" s="23"/>
      <c r="B6" s="24"/>
      <c r="C6" s="25" t="s">
        <v>71</v>
      </c>
      <c r="D6" s="26"/>
      <c r="E6" s="26"/>
      <c r="F6" s="27"/>
      <c r="G6" s="28"/>
    </row>
    <row r="7" spans="1:12" s="16" customFormat="1" ht="18.75" x14ac:dyDescent="0.3">
      <c r="A7" s="29">
        <v>0</v>
      </c>
      <c r="B7" s="29" t="s">
        <v>131</v>
      </c>
      <c r="C7" s="29">
        <v>0.4</v>
      </c>
      <c r="D7" s="14" t="s">
        <v>134</v>
      </c>
      <c r="E7" s="14"/>
      <c r="F7" s="14"/>
      <c r="G7" s="29">
        <v>0</v>
      </c>
    </row>
    <row r="8" spans="1:12" s="16" customFormat="1" ht="18.75" x14ac:dyDescent="0.3">
      <c r="A8" s="29">
        <v>0.4</v>
      </c>
      <c r="B8" s="29" t="s">
        <v>132</v>
      </c>
      <c r="C8" s="30">
        <v>1</v>
      </c>
      <c r="D8" s="14" t="s">
        <v>92</v>
      </c>
      <c r="E8" s="14"/>
      <c r="F8" s="14"/>
      <c r="G8" s="29">
        <f>SUM($C$7:C7)</f>
        <v>0.4</v>
      </c>
    </row>
    <row r="9" spans="1:12" s="16" customFormat="1" ht="18.75" x14ac:dyDescent="0.3">
      <c r="A9" s="29">
        <f t="shared" ref="A9:A22" si="0">A8+C8</f>
        <v>1.4</v>
      </c>
      <c r="B9" s="29" t="s">
        <v>132</v>
      </c>
      <c r="C9" s="30">
        <v>2</v>
      </c>
      <c r="D9" s="14" t="s">
        <v>80</v>
      </c>
      <c r="E9" s="14"/>
      <c r="F9" s="14"/>
      <c r="G9" s="29">
        <f>SUM($C$7:C8)</f>
        <v>1.4</v>
      </c>
    </row>
    <row r="10" spans="1:12" s="16" customFormat="1" ht="18.75" x14ac:dyDescent="0.3">
      <c r="A10" s="29">
        <f t="shared" si="0"/>
        <v>3.4</v>
      </c>
      <c r="B10" s="29" t="s">
        <v>131</v>
      </c>
      <c r="C10" s="30">
        <v>3</v>
      </c>
      <c r="D10" s="14" t="s">
        <v>26</v>
      </c>
      <c r="E10" s="14"/>
      <c r="F10" s="14"/>
      <c r="G10" s="29">
        <f>SUM($C$7:C9)</f>
        <v>3.4</v>
      </c>
      <c r="H10" s="31"/>
      <c r="I10" s="31"/>
      <c r="J10" s="31"/>
      <c r="K10" s="31"/>
      <c r="L10" s="31"/>
    </row>
    <row r="11" spans="1:12" s="16" customFormat="1" ht="18.75" x14ac:dyDescent="0.3">
      <c r="A11" s="29">
        <f t="shared" si="0"/>
        <v>6.4</v>
      </c>
      <c r="B11" s="29" t="s">
        <v>132</v>
      </c>
      <c r="C11" s="30">
        <v>1</v>
      </c>
      <c r="D11" s="14" t="s">
        <v>27</v>
      </c>
      <c r="E11" s="14"/>
      <c r="F11" s="14"/>
      <c r="G11" s="29">
        <f>SUM($C$7:C10)</f>
        <v>6.4</v>
      </c>
      <c r="H11" s="31"/>
      <c r="I11" s="31"/>
      <c r="J11" s="31"/>
      <c r="K11" s="31"/>
      <c r="L11" s="31"/>
    </row>
    <row r="12" spans="1:12" s="16" customFormat="1" ht="18.75" x14ac:dyDescent="0.3">
      <c r="A12" s="29">
        <f t="shared" si="0"/>
        <v>7.4</v>
      </c>
      <c r="B12" s="29" t="s">
        <v>131</v>
      </c>
      <c r="C12" s="29">
        <v>4.7</v>
      </c>
      <c r="D12" s="14" t="s">
        <v>7</v>
      </c>
      <c r="E12" s="14"/>
      <c r="F12" s="14"/>
      <c r="G12" s="29">
        <f>SUM($C$7:C11)</f>
        <v>7.4</v>
      </c>
      <c r="H12" s="31"/>
      <c r="I12" s="31"/>
      <c r="J12" s="31"/>
      <c r="K12" s="31"/>
      <c r="L12" s="31"/>
    </row>
    <row r="13" spans="1:12" s="16" customFormat="1" ht="18.75" x14ac:dyDescent="0.3">
      <c r="A13" s="29">
        <f t="shared" si="0"/>
        <v>12.100000000000001</v>
      </c>
      <c r="B13" s="29"/>
      <c r="C13" s="29">
        <v>1.9</v>
      </c>
      <c r="D13" s="14" t="s">
        <v>8</v>
      </c>
      <c r="E13" s="14"/>
      <c r="F13" s="14"/>
      <c r="G13" s="29">
        <f>SUM($C$7:C12)</f>
        <v>12.100000000000001</v>
      </c>
      <c r="H13" s="31"/>
      <c r="I13" s="31"/>
      <c r="J13" s="31"/>
      <c r="K13" s="31"/>
      <c r="L13" s="31"/>
    </row>
    <row r="14" spans="1:12" s="16" customFormat="1" ht="18.75" x14ac:dyDescent="0.3">
      <c r="A14" s="29">
        <f t="shared" si="0"/>
        <v>14.000000000000002</v>
      </c>
      <c r="B14" s="29" t="s">
        <v>132</v>
      </c>
      <c r="C14" s="29">
        <v>2.8</v>
      </c>
      <c r="D14" s="14" t="s">
        <v>9</v>
      </c>
      <c r="E14" s="14"/>
      <c r="F14" s="14"/>
      <c r="G14" s="29">
        <f>SUM($C$7:C13)</f>
        <v>14.000000000000002</v>
      </c>
      <c r="H14" s="31"/>
      <c r="I14" s="31"/>
      <c r="J14" s="31"/>
      <c r="K14" s="31"/>
      <c r="L14" s="31"/>
    </row>
    <row r="15" spans="1:12" s="16" customFormat="1" ht="18.75" x14ac:dyDescent="0.3">
      <c r="A15" s="29">
        <f t="shared" si="0"/>
        <v>16.8</v>
      </c>
      <c r="B15" s="29" t="s">
        <v>132</v>
      </c>
      <c r="C15" s="29">
        <v>1.3</v>
      </c>
      <c r="D15" s="14" t="s">
        <v>112</v>
      </c>
      <c r="E15" s="14"/>
      <c r="F15" s="14"/>
      <c r="G15" s="29">
        <f>SUM($C$7:C14)</f>
        <v>16.8</v>
      </c>
      <c r="H15" s="31"/>
      <c r="I15" s="31"/>
      <c r="J15" s="31"/>
      <c r="K15" s="31"/>
      <c r="L15" s="31"/>
    </row>
    <row r="16" spans="1:12" s="16" customFormat="1" ht="18.75" x14ac:dyDescent="0.3">
      <c r="A16" s="29">
        <f t="shared" si="0"/>
        <v>18.100000000000001</v>
      </c>
      <c r="B16" s="29"/>
      <c r="C16" s="29">
        <v>1.4</v>
      </c>
      <c r="D16" s="14" t="s">
        <v>113</v>
      </c>
      <c r="E16" s="14"/>
      <c r="F16" s="14"/>
      <c r="G16" s="29">
        <f>SUM($C$7:C15)</f>
        <v>18.100000000000001</v>
      </c>
      <c r="H16" s="31"/>
      <c r="I16" s="31"/>
      <c r="J16" s="31"/>
      <c r="K16" s="31"/>
      <c r="L16" s="31"/>
    </row>
    <row r="17" spans="1:12" s="16" customFormat="1" ht="18.75" x14ac:dyDescent="0.3">
      <c r="A17" s="29">
        <f t="shared" si="0"/>
        <v>19.5</v>
      </c>
      <c r="B17" s="29" t="s">
        <v>132</v>
      </c>
      <c r="C17" s="29">
        <v>5.2</v>
      </c>
      <c r="D17" s="14" t="s">
        <v>29</v>
      </c>
      <c r="E17" s="14"/>
      <c r="F17" s="14"/>
      <c r="G17" s="29">
        <f>SUM($C$7:C16)</f>
        <v>19.5</v>
      </c>
      <c r="H17" s="31"/>
      <c r="I17" s="31"/>
      <c r="J17" s="31"/>
      <c r="K17" s="31"/>
      <c r="L17" s="31"/>
    </row>
    <row r="18" spans="1:12" s="16" customFormat="1" ht="18.75" x14ac:dyDescent="0.3">
      <c r="A18" s="29">
        <f t="shared" si="0"/>
        <v>24.7</v>
      </c>
      <c r="B18" s="29" t="s">
        <v>131</v>
      </c>
      <c r="C18" s="29">
        <v>0.8</v>
      </c>
      <c r="D18" s="14" t="s">
        <v>143</v>
      </c>
      <c r="E18" s="14"/>
      <c r="F18" s="14"/>
      <c r="G18" s="29">
        <f>SUM($C$7:C17)</f>
        <v>24.7</v>
      </c>
      <c r="H18" s="31"/>
      <c r="I18" s="31"/>
      <c r="J18" s="31"/>
      <c r="K18" s="31"/>
      <c r="L18" s="31"/>
    </row>
    <row r="19" spans="1:12" s="16" customFormat="1" ht="18.75" x14ac:dyDescent="0.3">
      <c r="A19" s="29">
        <f t="shared" si="0"/>
        <v>25.5</v>
      </c>
      <c r="B19" s="29" t="s">
        <v>132</v>
      </c>
      <c r="C19" s="29">
        <v>2.1</v>
      </c>
      <c r="D19" s="14" t="s">
        <v>93</v>
      </c>
      <c r="E19" s="14"/>
      <c r="F19" s="14"/>
      <c r="G19" s="29">
        <f>SUM($C$7:C18)</f>
        <v>25.5</v>
      </c>
      <c r="H19" s="31"/>
      <c r="I19" s="31"/>
      <c r="J19" s="31"/>
      <c r="K19" s="31"/>
      <c r="L19" s="31"/>
    </row>
    <row r="20" spans="1:12" s="16" customFormat="1" ht="18.75" x14ac:dyDescent="0.3">
      <c r="A20" s="29">
        <f t="shared" si="0"/>
        <v>27.6</v>
      </c>
      <c r="B20" s="29" t="s">
        <v>132</v>
      </c>
      <c r="C20" s="30">
        <v>1</v>
      </c>
      <c r="D20" s="14" t="s">
        <v>114</v>
      </c>
      <c r="E20" s="14"/>
      <c r="F20" s="14"/>
      <c r="G20" s="29">
        <f>SUM($C$7:C19)</f>
        <v>27.6</v>
      </c>
      <c r="H20" s="31"/>
      <c r="I20" s="31"/>
      <c r="J20" s="31"/>
      <c r="K20" s="31"/>
      <c r="L20" s="31"/>
    </row>
    <row r="21" spans="1:12" s="16" customFormat="1" ht="18.75" x14ac:dyDescent="0.3">
      <c r="A21" s="29">
        <f t="shared" si="0"/>
        <v>28.6</v>
      </c>
      <c r="B21" s="29" t="s">
        <v>131</v>
      </c>
      <c r="C21" s="29">
        <v>8.3000000000000007</v>
      </c>
      <c r="D21" s="14" t="s">
        <v>94</v>
      </c>
      <c r="E21" s="14"/>
      <c r="F21" s="14"/>
      <c r="G21" s="29">
        <f>SUM($C$7:C20)</f>
        <v>28.6</v>
      </c>
      <c r="H21" s="31"/>
      <c r="I21" s="31"/>
      <c r="J21" s="31"/>
      <c r="K21" s="31"/>
      <c r="L21" s="31"/>
    </row>
    <row r="22" spans="1:12" s="16" customFormat="1" ht="18.75" x14ac:dyDescent="0.3">
      <c r="A22" s="29">
        <f t="shared" si="0"/>
        <v>36.900000000000006</v>
      </c>
      <c r="B22" s="29" t="s">
        <v>132</v>
      </c>
      <c r="C22" s="29">
        <v>3.9</v>
      </c>
      <c r="D22" s="14" t="s">
        <v>72</v>
      </c>
      <c r="E22" s="14"/>
      <c r="F22" s="14"/>
      <c r="G22" s="29">
        <f>SUM($C$7:C21)</f>
        <v>36.900000000000006</v>
      </c>
      <c r="H22" s="31"/>
      <c r="I22" s="31"/>
      <c r="J22" s="31"/>
      <c r="K22" s="31"/>
      <c r="L22" s="31"/>
    </row>
    <row r="23" spans="1:12" s="16" customFormat="1" ht="18.75" x14ac:dyDescent="0.3">
      <c r="A23" s="29"/>
      <c r="B23" s="29"/>
      <c r="D23" s="14" t="s">
        <v>10</v>
      </c>
      <c r="E23" s="14"/>
      <c r="F23" s="14"/>
      <c r="G23" s="29"/>
      <c r="H23" s="31"/>
      <c r="I23" s="31"/>
      <c r="J23" s="31"/>
      <c r="K23" s="31"/>
      <c r="L23" s="31"/>
    </row>
    <row r="24" spans="1:12" s="16" customFormat="1" ht="18.75" x14ac:dyDescent="0.3">
      <c r="A24" s="29">
        <f>A22+C22</f>
        <v>40.800000000000004</v>
      </c>
      <c r="B24" s="29" t="s">
        <v>131</v>
      </c>
      <c r="C24" s="29">
        <v>0.1</v>
      </c>
      <c r="D24" s="14" t="s">
        <v>117</v>
      </c>
      <c r="E24" s="4"/>
      <c r="F24" s="14"/>
      <c r="G24" s="29">
        <f>SUM($C$7:C23)</f>
        <v>40.800000000000004</v>
      </c>
      <c r="H24" s="31"/>
      <c r="I24" s="31"/>
      <c r="J24" s="31"/>
      <c r="K24" s="31"/>
      <c r="L24" s="31"/>
    </row>
    <row r="25" spans="1:12" s="16" customFormat="1" ht="18.75" x14ac:dyDescent="0.3">
      <c r="A25" s="29">
        <f>A24+C24</f>
        <v>40.900000000000006</v>
      </c>
      <c r="B25" s="29" t="s">
        <v>132</v>
      </c>
      <c r="D25" s="14" t="s">
        <v>30</v>
      </c>
      <c r="E25" s="4"/>
      <c r="F25" s="14"/>
      <c r="G25" s="29">
        <f>SUM($C$7:C24)</f>
        <v>40.900000000000006</v>
      </c>
      <c r="H25" s="31"/>
      <c r="I25" s="31"/>
      <c r="J25" s="31"/>
      <c r="K25" s="31"/>
      <c r="L25" s="31"/>
    </row>
    <row r="26" spans="1:12" s="16" customFormat="1" ht="18.75" x14ac:dyDescent="0.3">
      <c r="A26" s="32"/>
      <c r="B26" s="33"/>
      <c r="C26" s="19" t="s">
        <v>15</v>
      </c>
      <c r="D26" s="34"/>
      <c r="E26" s="34"/>
      <c r="F26" s="35"/>
      <c r="G26" s="22"/>
      <c r="H26" s="31"/>
      <c r="I26" s="31"/>
      <c r="J26" s="31"/>
      <c r="K26" s="31"/>
      <c r="L26" s="31"/>
    </row>
    <row r="27" spans="1:12" s="16" customFormat="1" ht="18.75" x14ac:dyDescent="0.3">
      <c r="A27" s="36">
        <v>40.9</v>
      </c>
      <c r="B27" s="37"/>
      <c r="C27" s="38" t="s">
        <v>81</v>
      </c>
      <c r="D27" s="39"/>
      <c r="E27" s="39"/>
      <c r="F27" s="40"/>
      <c r="G27" s="41"/>
      <c r="H27" s="31"/>
      <c r="I27" s="31"/>
      <c r="J27" s="31"/>
      <c r="K27" s="31"/>
      <c r="L27" s="31"/>
    </row>
    <row r="28" spans="1:12" s="16" customFormat="1" ht="18.75" x14ac:dyDescent="0.3">
      <c r="A28" s="36"/>
      <c r="B28" s="37"/>
      <c r="C28" s="38" t="s">
        <v>127</v>
      </c>
      <c r="D28" s="39"/>
      <c r="E28" s="39"/>
      <c r="F28" s="40"/>
      <c r="G28" s="41"/>
      <c r="H28" s="31"/>
      <c r="I28" s="31"/>
      <c r="J28" s="31"/>
      <c r="K28" s="31"/>
      <c r="L28" s="31"/>
    </row>
    <row r="29" spans="1:12" s="16" customFormat="1" ht="18.75" x14ac:dyDescent="0.3">
      <c r="A29" s="42"/>
      <c r="B29" s="43"/>
      <c r="C29" s="25" t="s">
        <v>115</v>
      </c>
      <c r="D29" s="44"/>
      <c r="E29" s="44"/>
      <c r="F29" s="45"/>
      <c r="G29" s="28"/>
      <c r="H29" s="31"/>
      <c r="I29" s="31"/>
      <c r="J29" s="31"/>
      <c r="K29" s="31"/>
      <c r="L29" s="31"/>
    </row>
    <row r="30" spans="1:12" s="16" customFormat="1" ht="18.75" x14ac:dyDescent="0.3">
      <c r="A30" s="29">
        <f>A25</f>
        <v>40.900000000000006</v>
      </c>
      <c r="B30" s="29" t="s">
        <v>135</v>
      </c>
      <c r="C30" s="29">
        <v>0.2</v>
      </c>
      <c r="D30" s="4" t="s">
        <v>129</v>
      </c>
      <c r="E30" s="46"/>
      <c r="F30" s="47"/>
      <c r="G30" s="29">
        <v>0</v>
      </c>
      <c r="H30" s="31"/>
      <c r="I30" s="31"/>
      <c r="J30" s="31"/>
      <c r="K30" s="31"/>
      <c r="L30" s="31"/>
    </row>
    <row r="31" spans="1:12" s="16" customFormat="1" ht="18.75" x14ac:dyDescent="0.3">
      <c r="A31" s="29">
        <f>A30+C30</f>
        <v>41.100000000000009</v>
      </c>
      <c r="B31" s="29" t="s">
        <v>132</v>
      </c>
      <c r="C31" s="30">
        <v>26.5</v>
      </c>
      <c r="D31" s="14" t="s">
        <v>126</v>
      </c>
      <c r="E31" s="4"/>
      <c r="F31" s="14"/>
      <c r="G31" s="29">
        <f>SUM($C$30:C30)</f>
        <v>0.2</v>
      </c>
      <c r="H31" s="31"/>
      <c r="I31" s="31"/>
      <c r="J31" s="31"/>
      <c r="K31" s="31"/>
      <c r="L31" s="31"/>
    </row>
    <row r="32" spans="1:12" s="16" customFormat="1" ht="18.75" x14ac:dyDescent="0.3">
      <c r="A32" s="29">
        <f>A31+C31</f>
        <v>67.600000000000009</v>
      </c>
      <c r="B32" s="29" t="s">
        <v>136</v>
      </c>
      <c r="C32" s="30">
        <v>12.6</v>
      </c>
      <c r="D32" s="14" t="s">
        <v>31</v>
      </c>
      <c r="E32" s="4"/>
      <c r="F32" s="14"/>
      <c r="G32" s="29">
        <f>SUM($C$30:C31)</f>
        <v>26.7</v>
      </c>
      <c r="H32" s="31"/>
      <c r="I32" s="31"/>
      <c r="J32" s="31"/>
      <c r="K32" s="31"/>
      <c r="L32" s="31"/>
    </row>
    <row r="33" spans="1:12" s="16" customFormat="1" ht="18.75" x14ac:dyDescent="0.3">
      <c r="A33" s="29">
        <f>A32+C32</f>
        <v>80.2</v>
      </c>
      <c r="B33" s="29" t="s">
        <v>135</v>
      </c>
      <c r="C33" s="30">
        <v>1</v>
      </c>
      <c r="D33" s="14" t="s">
        <v>98</v>
      </c>
      <c r="E33" s="4"/>
      <c r="F33" s="14"/>
      <c r="G33" s="29">
        <f>SUM($C$30:C32)</f>
        <v>39.299999999999997</v>
      </c>
      <c r="H33" s="31"/>
      <c r="I33" s="31"/>
      <c r="J33" s="31"/>
      <c r="K33" s="31"/>
      <c r="L33" s="31"/>
    </row>
    <row r="34" spans="1:12" s="16" customFormat="1" ht="18.75" x14ac:dyDescent="0.3">
      <c r="A34" s="29">
        <f>A33+C33</f>
        <v>81.2</v>
      </c>
      <c r="B34" s="29" t="s">
        <v>136</v>
      </c>
      <c r="C34" s="29">
        <v>1.7</v>
      </c>
      <c r="D34" s="14" t="s">
        <v>99</v>
      </c>
      <c r="E34" s="4"/>
      <c r="F34" s="14"/>
      <c r="G34" s="29">
        <f>SUM($C$30:C33)</f>
        <v>40.299999999999997</v>
      </c>
      <c r="H34" s="31"/>
      <c r="I34" s="31"/>
      <c r="J34" s="31"/>
      <c r="K34" s="31"/>
      <c r="L34" s="31"/>
    </row>
    <row r="35" spans="1:12" s="16" customFormat="1" ht="18.75" x14ac:dyDescent="0.3">
      <c r="A35" s="29">
        <f>A34+C34</f>
        <v>82.9</v>
      </c>
      <c r="B35" s="29" t="s">
        <v>132</v>
      </c>
      <c r="D35" s="14" t="s">
        <v>82</v>
      </c>
      <c r="E35" s="4"/>
      <c r="F35" s="14"/>
      <c r="G35" s="30">
        <f>SUM($C$30:C34)</f>
        <v>42</v>
      </c>
      <c r="H35" s="31"/>
      <c r="I35" s="31"/>
      <c r="J35" s="31"/>
      <c r="K35" s="31"/>
      <c r="L35" s="31"/>
    </row>
    <row r="36" spans="1:12" s="16" customFormat="1" ht="18.75" x14ac:dyDescent="0.3">
      <c r="A36" s="17"/>
      <c r="B36" s="18"/>
      <c r="C36" s="19" t="s">
        <v>83</v>
      </c>
      <c r="D36" s="20"/>
      <c r="E36" s="20"/>
      <c r="F36" s="34"/>
      <c r="G36" s="48"/>
      <c r="H36" s="31"/>
      <c r="I36" s="31"/>
      <c r="J36" s="31"/>
      <c r="K36" s="31"/>
      <c r="L36" s="31"/>
    </row>
    <row r="37" spans="1:12" s="16" customFormat="1" ht="18.75" x14ac:dyDescent="0.3">
      <c r="A37" s="49">
        <v>82.9</v>
      </c>
      <c r="B37" s="50"/>
      <c r="C37" s="38" t="s">
        <v>81</v>
      </c>
      <c r="D37" s="51"/>
      <c r="E37" s="51"/>
      <c r="F37" s="39"/>
      <c r="G37" s="52"/>
      <c r="H37" s="31"/>
      <c r="I37" s="31"/>
      <c r="J37" s="31"/>
      <c r="K37" s="31"/>
      <c r="L37" s="31"/>
    </row>
    <row r="38" spans="1:12" s="16" customFormat="1" ht="18.75" x14ac:dyDescent="0.3">
      <c r="A38" s="49"/>
      <c r="B38" s="50"/>
      <c r="C38" s="38" t="s">
        <v>120</v>
      </c>
      <c r="D38" s="51"/>
      <c r="E38" s="51"/>
      <c r="F38" s="39"/>
      <c r="G38" s="52"/>
      <c r="H38" s="31"/>
      <c r="I38" s="31"/>
      <c r="J38" s="31"/>
      <c r="K38" s="31"/>
      <c r="L38" s="31"/>
    </row>
    <row r="39" spans="1:12" s="16" customFormat="1" ht="18.75" x14ac:dyDescent="0.3">
      <c r="A39" s="53"/>
      <c r="B39" s="27"/>
      <c r="C39" s="25" t="s">
        <v>116</v>
      </c>
      <c r="D39" s="54"/>
      <c r="E39" s="55"/>
      <c r="F39" s="56"/>
      <c r="G39" s="57"/>
      <c r="I39" s="31"/>
      <c r="J39" s="31"/>
      <c r="K39" s="31"/>
      <c r="L39" s="31"/>
    </row>
    <row r="40" spans="1:12" s="16" customFormat="1" ht="18.75" x14ac:dyDescent="0.3">
      <c r="A40" s="29">
        <f>A35</f>
        <v>82.9</v>
      </c>
      <c r="B40" s="29" t="s">
        <v>132</v>
      </c>
      <c r="C40" s="29">
        <v>0.2</v>
      </c>
      <c r="D40" s="14" t="s">
        <v>84</v>
      </c>
      <c r="E40" s="4"/>
      <c r="F40" s="14"/>
      <c r="G40" s="29">
        <v>0</v>
      </c>
      <c r="I40" s="31"/>
      <c r="J40" s="31"/>
      <c r="K40" s="31"/>
      <c r="L40" s="31"/>
    </row>
    <row r="41" spans="1:12" s="16" customFormat="1" ht="18.75" x14ac:dyDescent="0.3">
      <c r="A41" s="29">
        <f>A40+C40</f>
        <v>83.100000000000009</v>
      </c>
      <c r="B41" s="29" t="s">
        <v>131</v>
      </c>
      <c r="C41" s="29">
        <v>0.8</v>
      </c>
      <c r="D41" s="14" t="s">
        <v>85</v>
      </c>
      <c r="E41" s="4"/>
      <c r="F41" s="14"/>
      <c r="G41" s="29">
        <f>SUM($C$40:C40)</f>
        <v>0.2</v>
      </c>
      <c r="I41" s="31"/>
      <c r="J41" s="31"/>
      <c r="K41" s="31"/>
      <c r="L41" s="31"/>
    </row>
    <row r="42" spans="1:12" s="16" customFormat="1" ht="18.75" x14ac:dyDescent="0.3">
      <c r="A42" s="29">
        <f>A41+C41</f>
        <v>83.9</v>
      </c>
      <c r="B42" s="29" t="s">
        <v>131</v>
      </c>
      <c r="C42" s="30">
        <v>2</v>
      </c>
      <c r="D42" s="14" t="s">
        <v>86</v>
      </c>
      <c r="E42" s="4"/>
      <c r="F42" s="14"/>
      <c r="G42" s="30">
        <f>SUM($C$40:C41)</f>
        <v>1</v>
      </c>
      <c r="I42" s="31"/>
      <c r="J42" s="31"/>
      <c r="K42" s="31"/>
      <c r="L42" s="31"/>
    </row>
    <row r="43" spans="1:12" s="16" customFormat="1" ht="18.75" x14ac:dyDescent="0.3">
      <c r="A43" s="29">
        <f>A42+C42</f>
        <v>85.9</v>
      </c>
      <c r="B43" s="29" t="s">
        <v>132</v>
      </c>
      <c r="C43" s="30">
        <v>22</v>
      </c>
      <c r="D43" s="14" t="s">
        <v>118</v>
      </c>
      <c r="E43" s="4"/>
      <c r="F43" s="14"/>
      <c r="G43" s="30">
        <f>SUM($C$40:C42)</f>
        <v>3</v>
      </c>
      <c r="I43" s="31"/>
      <c r="J43" s="31"/>
      <c r="K43" s="31"/>
      <c r="L43" s="31"/>
    </row>
    <row r="44" spans="1:12" s="16" customFormat="1" ht="18.75" x14ac:dyDescent="0.3">
      <c r="A44" s="29">
        <f>A43+C43</f>
        <v>107.9</v>
      </c>
      <c r="B44" s="29" t="s">
        <v>135</v>
      </c>
      <c r="C44" s="58">
        <v>14</v>
      </c>
      <c r="D44" s="14" t="s">
        <v>67</v>
      </c>
      <c r="E44" s="4"/>
      <c r="F44" s="14"/>
      <c r="G44" s="30">
        <f>SUM($C$40:C43)</f>
        <v>25</v>
      </c>
      <c r="I44" s="31"/>
      <c r="J44" s="31"/>
      <c r="K44" s="31"/>
      <c r="L44" s="31"/>
    </row>
    <row r="45" spans="1:12" s="16" customFormat="1" ht="18.75" x14ac:dyDescent="0.3">
      <c r="A45" s="59">
        <f>A44+C44</f>
        <v>121.9</v>
      </c>
      <c r="B45" s="59" t="s">
        <v>132</v>
      </c>
      <c r="C45" s="29"/>
      <c r="D45" s="14" t="s">
        <v>32</v>
      </c>
      <c r="E45" s="4"/>
      <c r="F45" s="14"/>
      <c r="G45" s="30">
        <f>SUM($C$40:C44)</f>
        <v>39</v>
      </c>
      <c r="I45" s="31"/>
      <c r="J45" s="31"/>
      <c r="K45" s="31"/>
      <c r="L45" s="31"/>
    </row>
    <row r="46" spans="1:12" s="16" customFormat="1" ht="18.75" x14ac:dyDescent="0.3">
      <c r="A46" s="32"/>
      <c r="B46" s="33"/>
      <c r="C46" s="19" t="s">
        <v>87</v>
      </c>
      <c r="D46" s="34"/>
      <c r="E46" s="34"/>
      <c r="F46" s="35"/>
      <c r="G46" s="48"/>
      <c r="I46" s="31"/>
      <c r="J46" s="31"/>
      <c r="K46" s="31"/>
      <c r="L46" s="31"/>
    </row>
    <row r="47" spans="1:12" s="16" customFormat="1" ht="18.75" x14ac:dyDescent="0.3">
      <c r="A47" s="60">
        <v>121.9</v>
      </c>
      <c r="B47" s="37"/>
      <c r="C47" s="38" t="s">
        <v>88</v>
      </c>
      <c r="D47" s="39"/>
      <c r="E47" s="39"/>
      <c r="F47" s="40"/>
      <c r="G47" s="61"/>
      <c r="I47" s="31"/>
      <c r="J47" s="31"/>
      <c r="K47" s="31"/>
      <c r="L47" s="31"/>
    </row>
    <row r="48" spans="1:12" s="16" customFormat="1" ht="18.75" x14ac:dyDescent="0.3">
      <c r="A48" s="42"/>
      <c r="B48" s="43"/>
      <c r="C48" s="62" t="s">
        <v>101</v>
      </c>
      <c r="D48" s="27"/>
      <c r="E48" s="44"/>
      <c r="F48" s="45"/>
      <c r="G48" s="57"/>
      <c r="I48" s="31"/>
      <c r="J48" s="31"/>
      <c r="K48" s="31"/>
      <c r="L48" s="31"/>
    </row>
    <row r="49" spans="1:12" s="16" customFormat="1" ht="18.75" x14ac:dyDescent="0.3">
      <c r="A49" s="63">
        <f>A45</f>
        <v>121.9</v>
      </c>
      <c r="B49" s="63" t="s">
        <v>132</v>
      </c>
      <c r="C49" s="30">
        <v>1</v>
      </c>
      <c r="D49" s="46" t="s">
        <v>100</v>
      </c>
      <c r="E49" s="46"/>
      <c r="F49" s="47"/>
      <c r="G49" s="64">
        <v>0</v>
      </c>
      <c r="I49" s="31"/>
      <c r="J49" s="31"/>
      <c r="K49" s="31"/>
      <c r="L49" s="31"/>
    </row>
    <row r="50" spans="1:12" s="16" customFormat="1" ht="18.75" x14ac:dyDescent="0.3">
      <c r="A50" s="29">
        <f t="shared" ref="A50:A74" si="1">A49+C49</f>
        <v>122.9</v>
      </c>
      <c r="B50" s="29" t="s">
        <v>132</v>
      </c>
      <c r="C50" s="59">
        <v>0.5</v>
      </c>
      <c r="D50" s="14" t="s">
        <v>11</v>
      </c>
      <c r="E50" s="4"/>
      <c r="F50" s="14"/>
      <c r="G50" s="30">
        <f>SUM($C$49:C49)</f>
        <v>1</v>
      </c>
      <c r="I50" s="31"/>
      <c r="J50" s="31"/>
      <c r="K50" s="31"/>
      <c r="L50" s="31"/>
    </row>
    <row r="51" spans="1:12" s="16" customFormat="1" ht="18.75" x14ac:dyDescent="0.3">
      <c r="A51" s="29">
        <f t="shared" si="1"/>
        <v>123.4</v>
      </c>
      <c r="B51" s="29" t="s">
        <v>131</v>
      </c>
      <c r="C51" s="59">
        <v>1.9</v>
      </c>
      <c r="D51" s="14" t="s">
        <v>12</v>
      </c>
      <c r="E51" s="14"/>
      <c r="F51" s="14"/>
      <c r="G51" s="30">
        <f>SUM($C$49:C50)</f>
        <v>1.5</v>
      </c>
      <c r="H51" s="31"/>
      <c r="I51" s="31"/>
      <c r="J51" s="31"/>
      <c r="K51" s="31"/>
      <c r="L51" s="31"/>
    </row>
    <row r="52" spans="1:12" s="16" customFormat="1" ht="18.75" x14ac:dyDescent="0.3">
      <c r="A52" s="29">
        <f t="shared" si="1"/>
        <v>125.30000000000001</v>
      </c>
      <c r="B52" s="29"/>
      <c r="C52" s="59">
        <v>2.1</v>
      </c>
      <c r="D52" s="14" t="s">
        <v>68</v>
      </c>
      <c r="E52" s="14"/>
      <c r="F52" s="14"/>
      <c r="G52" s="30">
        <f>SUM($C$49:C51)</f>
        <v>3.4</v>
      </c>
      <c r="H52" s="31"/>
      <c r="I52" s="31"/>
      <c r="J52" s="31"/>
      <c r="K52" s="31"/>
      <c r="L52" s="31"/>
    </row>
    <row r="53" spans="1:12" s="16" customFormat="1" ht="18.75" x14ac:dyDescent="0.3">
      <c r="A53" s="29">
        <f t="shared" si="1"/>
        <v>127.4</v>
      </c>
      <c r="B53" s="29" t="s">
        <v>132</v>
      </c>
      <c r="C53" s="58">
        <v>0.5</v>
      </c>
      <c r="D53" s="14" t="s">
        <v>25</v>
      </c>
      <c r="E53" s="14"/>
      <c r="F53" s="14"/>
      <c r="G53" s="30">
        <f>SUM($C$49:C52)</f>
        <v>5.5</v>
      </c>
      <c r="H53" s="31"/>
      <c r="I53" s="31"/>
      <c r="J53" s="31"/>
      <c r="K53" s="31"/>
      <c r="L53" s="31"/>
    </row>
    <row r="54" spans="1:12" s="16" customFormat="1" ht="18.75" x14ac:dyDescent="0.3">
      <c r="A54" s="29">
        <f t="shared" si="1"/>
        <v>127.9</v>
      </c>
      <c r="B54" s="29" t="s">
        <v>131</v>
      </c>
      <c r="C54" s="59">
        <v>6.3</v>
      </c>
      <c r="D54" s="14" t="s">
        <v>89</v>
      </c>
      <c r="E54" s="14"/>
      <c r="F54" s="14"/>
      <c r="G54" s="30">
        <f>SUM($C$49:C53)</f>
        <v>6</v>
      </c>
      <c r="H54" s="31"/>
      <c r="I54" s="31"/>
      <c r="J54" s="31"/>
      <c r="K54" s="31"/>
      <c r="L54" s="31"/>
    </row>
    <row r="55" spans="1:12" s="16" customFormat="1" ht="18.75" x14ac:dyDescent="0.3">
      <c r="A55" s="29">
        <f t="shared" si="1"/>
        <v>134.20000000000002</v>
      </c>
      <c r="B55" s="29" t="s">
        <v>131</v>
      </c>
      <c r="C55" s="59">
        <v>1.3</v>
      </c>
      <c r="D55" s="14" t="s">
        <v>90</v>
      </c>
      <c r="E55" s="14"/>
      <c r="F55" s="14"/>
      <c r="G55" s="30">
        <f>SUM($C$49:C54)</f>
        <v>12.3</v>
      </c>
      <c r="H55" s="31"/>
      <c r="I55" s="31"/>
      <c r="J55" s="31"/>
      <c r="K55" s="31"/>
      <c r="L55" s="31"/>
    </row>
    <row r="56" spans="1:12" s="16" customFormat="1" ht="18.75" x14ac:dyDescent="0.3">
      <c r="A56" s="29">
        <f t="shared" si="1"/>
        <v>135.50000000000003</v>
      </c>
      <c r="B56" s="29" t="s">
        <v>132</v>
      </c>
      <c r="C56" s="59">
        <v>3.7</v>
      </c>
      <c r="D56" s="14" t="s">
        <v>24</v>
      </c>
      <c r="E56" s="14"/>
      <c r="F56" s="14"/>
      <c r="G56" s="30">
        <f>SUM($C$49:C55)</f>
        <v>13.600000000000001</v>
      </c>
      <c r="H56" s="31"/>
      <c r="I56" s="31"/>
      <c r="J56" s="31"/>
      <c r="K56" s="31"/>
      <c r="L56" s="31"/>
    </row>
    <row r="57" spans="1:12" s="16" customFormat="1" ht="18.75" x14ac:dyDescent="0.3">
      <c r="A57" s="30">
        <f t="shared" si="1"/>
        <v>139.20000000000002</v>
      </c>
      <c r="B57" s="30" t="s">
        <v>132</v>
      </c>
      <c r="C57" s="59">
        <v>3.3</v>
      </c>
      <c r="D57" s="14" t="s">
        <v>128</v>
      </c>
      <c r="E57" s="14"/>
      <c r="F57" s="14"/>
      <c r="G57" s="30">
        <f>SUM($C$49:C56)</f>
        <v>17.3</v>
      </c>
      <c r="H57" s="31"/>
      <c r="I57" s="31"/>
      <c r="J57" s="31"/>
      <c r="K57" s="31"/>
      <c r="L57" s="31"/>
    </row>
    <row r="58" spans="1:12" s="16" customFormat="1" ht="18.75" x14ac:dyDescent="0.3">
      <c r="A58" s="29">
        <f t="shared" si="1"/>
        <v>142.50000000000003</v>
      </c>
      <c r="B58" s="29" t="s">
        <v>131</v>
      </c>
      <c r="C58" s="59">
        <v>2.1</v>
      </c>
      <c r="D58" s="14" t="s">
        <v>23</v>
      </c>
      <c r="E58" s="14"/>
      <c r="F58" s="14"/>
      <c r="G58" s="30">
        <f>SUM($C$49:C57)</f>
        <v>20.6</v>
      </c>
      <c r="H58" s="31"/>
      <c r="I58" s="31"/>
      <c r="J58" s="31"/>
      <c r="K58" s="31"/>
      <c r="L58" s="31"/>
    </row>
    <row r="59" spans="1:12" s="16" customFormat="1" ht="18.75" x14ac:dyDescent="0.3">
      <c r="A59" s="29">
        <f t="shared" si="1"/>
        <v>144.60000000000002</v>
      </c>
      <c r="B59" s="29" t="s">
        <v>132</v>
      </c>
      <c r="C59" s="58">
        <v>5.3</v>
      </c>
      <c r="D59" s="14" t="s">
        <v>13</v>
      </c>
      <c r="E59" s="14"/>
      <c r="F59" s="14"/>
      <c r="G59" s="30">
        <f>SUM($C$49:C58)</f>
        <v>22.700000000000003</v>
      </c>
      <c r="H59" s="31"/>
      <c r="I59" s="31"/>
      <c r="J59" s="31"/>
      <c r="K59" s="31"/>
      <c r="L59" s="31"/>
    </row>
    <row r="60" spans="1:12" s="16" customFormat="1" ht="18.75" x14ac:dyDescent="0.3">
      <c r="A60" s="29">
        <f t="shared" si="1"/>
        <v>149.90000000000003</v>
      </c>
      <c r="B60" s="29" t="s">
        <v>131</v>
      </c>
      <c r="C60" s="59">
        <v>2.9</v>
      </c>
      <c r="D60" s="14" t="s">
        <v>144</v>
      </c>
      <c r="E60" s="14"/>
      <c r="F60" s="14"/>
      <c r="G60" s="30">
        <f>SUM($C$49:C59)</f>
        <v>28.000000000000004</v>
      </c>
      <c r="H60" s="31"/>
      <c r="I60" s="31"/>
      <c r="J60" s="31"/>
      <c r="K60" s="31"/>
      <c r="L60" s="31"/>
    </row>
    <row r="61" spans="1:12" s="16" customFormat="1" ht="18.75" x14ac:dyDescent="0.3">
      <c r="A61" s="29">
        <f t="shared" si="1"/>
        <v>152.80000000000004</v>
      </c>
      <c r="B61" s="29" t="s">
        <v>131</v>
      </c>
      <c r="C61" s="58">
        <v>2</v>
      </c>
      <c r="D61" s="14" t="s">
        <v>5</v>
      </c>
      <c r="E61" s="14"/>
      <c r="F61" s="14"/>
      <c r="G61" s="30">
        <f>SUM($C$49:C60)</f>
        <v>30.900000000000002</v>
      </c>
      <c r="H61" s="31"/>
      <c r="I61" s="31"/>
      <c r="J61" s="31"/>
      <c r="K61" s="31"/>
      <c r="L61" s="31"/>
    </row>
    <row r="62" spans="1:12" s="16" customFormat="1" ht="18.75" x14ac:dyDescent="0.3">
      <c r="A62" s="29">
        <f t="shared" si="1"/>
        <v>154.80000000000004</v>
      </c>
      <c r="B62" s="29" t="s">
        <v>132</v>
      </c>
      <c r="C62" s="59">
        <v>4.9000000000000004</v>
      </c>
      <c r="D62" s="14" t="s">
        <v>33</v>
      </c>
      <c r="E62" s="14"/>
      <c r="F62" s="14"/>
      <c r="G62" s="30">
        <f>SUM($C$49:C61)</f>
        <v>32.900000000000006</v>
      </c>
      <c r="H62" s="31"/>
      <c r="I62" s="31"/>
      <c r="J62" s="31"/>
      <c r="K62" s="31"/>
      <c r="L62" s="31"/>
    </row>
    <row r="63" spans="1:12" s="16" customFormat="1" ht="18.75" x14ac:dyDescent="0.3">
      <c r="A63" s="29">
        <f t="shared" si="1"/>
        <v>159.70000000000005</v>
      </c>
      <c r="B63" s="29" t="s">
        <v>131</v>
      </c>
      <c r="C63" s="29">
        <v>1.1000000000000001</v>
      </c>
      <c r="D63" s="14" t="s">
        <v>63</v>
      </c>
      <c r="E63" s="14"/>
      <c r="F63" s="14"/>
      <c r="G63" s="30">
        <f>SUM($C$49:C62)</f>
        <v>37.800000000000004</v>
      </c>
      <c r="H63" s="31"/>
      <c r="I63" s="31"/>
      <c r="J63" s="31"/>
      <c r="K63" s="31"/>
      <c r="L63" s="31"/>
    </row>
    <row r="64" spans="1:12" s="16" customFormat="1" ht="18.75" x14ac:dyDescent="0.3">
      <c r="A64" s="29">
        <f t="shared" si="1"/>
        <v>160.80000000000004</v>
      </c>
      <c r="B64" s="29"/>
      <c r="C64" s="29">
        <v>4.9000000000000004</v>
      </c>
      <c r="D64" s="14" t="s">
        <v>34</v>
      </c>
      <c r="E64" s="4"/>
      <c r="F64" s="14"/>
      <c r="G64" s="30">
        <f>SUM($C$49:C63)</f>
        <v>38.900000000000006</v>
      </c>
      <c r="H64" s="31"/>
      <c r="I64" s="31"/>
      <c r="J64" s="31"/>
      <c r="K64" s="31"/>
      <c r="L64" s="31"/>
    </row>
    <row r="65" spans="1:12" s="16" customFormat="1" ht="18.75" x14ac:dyDescent="0.3">
      <c r="A65" s="29">
        <f t="shared" si="1"/>
        <v>165.70000000000005</v>
      </c>
      <c r="B65" s="29"/>
      <c r="C65" s="58">
        <v>12.6</v>
      </c>
      <c r="D65" s="14" t="s">
        <v>76</v>
      </c>
      <c r="E65" s="4"/>
      <c r="F65" s="14"/>
      <c r="G65" s="30">
        <f>SUM($C$49:C64)</f>
        <v>43.800000000000004</v>
      </c>
      <c r="H65" s="31"/>
      <c r="I65" s="31"/>
      <c r="J65" s="31"/>
      <c r="K65" s="31"/>
      <c r="L65" s="31"/>
    </row>
    <row r="66" spans="1:12" s="16" customFormat="1" ht="18.75" x14ac:dyDescent="0.3">
      <c r="A66" s="29">
        <f t="shared" si="1"/>
        <v>178.30000000000004</v>
      </c>
      <c r="B66" s="29"/>
      <c r="C66" s="58">
        <v>4</v>
      </c>
      <c r="D66" s="14" t="s">
        <v>69</v>
      </c>
      <c r="E66" s="14"/>
      <c r="F66" s="14"/>
      <c r="G66" s="30">
        <f>SUM($C$49:C65)</f>
        <v>56.400000000000006</v>
      </c>
      <c r="H66" s="31"/>
      <c r="I66" s="31"/>
      <c r="J66" s="31"/>
      <c r="K66" s="31"/>
      <c r="L66" s="31"/>
    </row>
    <row r="67" spans="1:12" s="16" customFormat="1" ht="18.75" x14ac:dyDescent="0.3">
      <c r="A67" s="29">
        <f t="shared" si="1"/>
        <v>182.30000000000004</v>
      </c>
      <c r="B67" s="29"/>
      <c r="C67" s="58">
        <v>8.6</v>
      </c>
      <c r="D67" s="14" t="s">
        <v>4</v>
      </c>
      <c r="E67" s="14"/>
      <c r="F67" s="14"/>
      <c r="G67" s="30">
        <f>SUM($C$49:C66)</f>
        <v>60.400000000000006</v>
      </c>
      <c r="H67" s="31"/>
      <c r="I67" s="31"/>
      <c r="J67" s="31"/>
      <c r="K67" s="31"/>
      <c r="L67" s="31"/>
    </row>
    <row r="68" spans="1:12" s="16" customFormat="1" ht="18.75" x14ac:dyDescent="0.3">
      <c r="A68" s="29">
        <f t="shared" si="1"/>
        <v>190.90000000000003</v>
      </c>
      <c r="B68" s="29" t="s">
        <v>132</v>
      </c>
      <c r="C68" s="30">
        <v>1</v>
      </c>
      <c r="D68" s="14" t="s">
        <v>97</v>
      </c>
      <c r="E68" s="14"/>
      <c r="F68" s="14"/>
      <c r="G68" s="30">
        <f>SUM($C$49:C67)</f>
        <v>69</v>
      </c>
      <c r="H68" s="31"/>
      <c r="I68" s="31"/>
      <c r="J68" s="31"/>
      <c r="K68" s="31"/>
      <c r="L68" s="31"/>
    </row>
    <row r="69" spans="1:12" s="16" customFormat="1" ht="18.75" x14ac:dyDescent="0.3">
      <c r="A69" s="29">
        <f t="shared" si="1"/>
        <v>191.90000000000003</v>
      </c>
      <c r="B69" s="29" t="s">
        <v>131</v>
      </c>
      <c r="C69" s="58">
        <v>8</v>
      </c>
      <c r="D69" s="14" t="s">
        <v>73</v>
      </c>
      <c r="E69" s="14"/>
      <c r="F69" s="14"/>
      <c r="G69" s="30">
        <f>SUM($C$49:C68)</f>
        <v>70</v>
      </c>
      <c r="H69" s="31"/>
      <c r="I69" s="31"/>
      <c r="J69" s="31"/>
      <c r="K69" s="31"/>
      <c r="L69" s="31"/>
    </row>
    <row r="70" spans="1:12" s="16" customFormat="1" ht="18.75" x14ac:dyDescent="0.3">
      <c r="A70" s="29">
        <f t="shared" si="1"/>
        <v>199.90000000000003</v>
      </c>
      <c r="B70" s="29" t="s">
        <v>131</v>
      </c>
      <c r="C70" s="59">
        <v>0.5</v>
      </c>
      <c r="D70" s="14" t="s">
        <v>22</v>
      </c>
      <c r="E70" s="4"/>
      <c r="F70" s="14"/>
      <c r="G70" s="30">
        <f>SUM($C$49:C69)</f>
        <v>78</v>
      </c>
      <c r="H70" s="31"/>
      <c r="I70" s="31"/>
      <c r="J70" s="31"/>
      <c r="K70" s="31"/>
      <c r="L70" s="31"/>
    </row>
    <row r="71" spans="1:12" s="16" customFormat="1" ht="18.75" x14ac:dyDescent="0.3">
      <c r="A71" s="29">
        <f t="shared" si="1"/>
        <v>200.40000000000003</v>
      </c>
      <c r="B71" s="29" t="s">
        <v>132</v>
      </c>
      <c r="C71" s="59">
        <v>2.5</v>
      </c>
      <c r="D71" s="14" t="s">
        <v>21</v>
      </c>
      <c r="E71" s="4"/>
      <c r="F71" s="14"/>
      <c r="G71" s="30">
        <f>SUM($C$49:C70)</f>
        <v>78.5</v>
      </c>
      <c r="H71" s="31"/>
      <c r="I71" s="31"/>
      <c r="J71" s="31"/>
      <c r="K71" s="31"/>
      <c r="L71" s="31"/>
    </row>
    <row r="72" spans="1:12" s="16" customFormat="1" ht="18.75" x14ac:dyDescent="0.3">
      <c r="A72" s="29">
        <f t="shared" si="1"/>
        <v>202.90000000000003</v>
      </c>
      <c r="B72" s="29" t="s">
        <v>131</v>
      </c>
      <c r="C72" s="59">
        <v>0.7</v>
      </c>
      <c r="D72" s="14" t="s">
        <v>77</v>
      </c>
      <c r="E72" s="46"/>
      <c r="F72" s="14"/>
      <c r="G72" s="30">
        <f>SUM($C$49:C71)</f>
        <v>81</v>
      </c>
      <c r="H72" s="31"/>
      <c r="I72" s="31"/>
      <c r="J72" s="31"/>
      <c r="K72" s="31"/>
      <c r="L72" s="31"/>
    </row>
    <row r="73" spans="1:12" s="16" customFormat="1" ht="18.75" x14ac:dyDescent="0.3">
      <c r="A73" s="29">
        <f t="shared" si="1"/>
        <v>203.60000000000002</v>
      </c>
      <c r="B73" s="29" t="s">
        <v>132</v>
      </c>
      <c r="C73" s="59">
        <v>3.2</v>
      </c>
      <c r="D73" s="14" t="s">
        <v>20</v>
      </c>
      <c r="E73" s="4"/>
      <c r="F73" s="14"/>
      <c r="G73" s="30">
        <f>SUM($C$49:C72)</f>
        <v>81.7</v>
      </c>
      <c r="H73" s="31"/>
      <c r="I73" s="31"/>
      <c r="J73" s="31"/>
      <c r="K73" s="31"/>
      <c r="L73" s="31"/>
    </row>
    <row r="74" spans="1:12" s="16" customFormat="1" ht="18.75" x14ac:dyDescent="0.3">
      <c r="A74" s="29">
        <f t="shared" si="1"/>
        <v>206.8</v>
      </c>
      <c r="B74" s="29" t="s">
        <v>131</v>
      </c>
      <c r="D74" s="14" t="s">
        <v>55</v>
      </c>
      <c r="E74" s="4"/>
      <c r="F74" s="14"/>
      <c r="G74" s="30">
        <f>SUM($C$49:C73)</f>
        <v>84.9</v>
      </c>
      <c r="H74" s="31"/>
      <c r="I74" s="31"/>
      <c r="J74" s="31"/>
      <c r="K74" s="31"/>
      <c r="L74" s="31"/>
    </row>
    <row r="75" spans="1:12" s="16" customFormat="1" ht="18.75" x14ac:dyDescent="0.3">
      <c r="A75" s="32"/>
      <c r="B75" s="33"/>
      <c r="C75" s="19" t="s">
        <v>141</v>
      </c>
      <c r="D75" s="34"/>
      <c r="E75" s="34"/>
      <c r="F75" s="35"/>
      <c r="G75" s="48"/>
      <c r="H75" s="31"/>
      <c r="I75" s="31"/>
      <c r="J75" s="31"/>
      <c r="K75" s="31"/>
      <c r="L75" s="31"/>
    </row>
    <row r="76" spans="1:12" s="16" customFormat="1" ht="18.75" x14ac:dyDescent="0.3">
      <c r="A76" s="60">
        <v>206.8</v>
      </c>
      <c r="B76" s="37"/>
      <c r="C76" s="38" t="s">
        <v>140</v>
      </c>
      <c r="D76" s="39"/>
      <c r="E76" s="39"/>
      <c r="F76" s="40"/>
      <c r="G76" s="61"/>
      <c r="H76" s="31"/>
      <c r="I76" s="31"/>
      <c r="J76" s="31"/>
      <c r="K76" s="31"/>
      <c r="L76" s="31"/>
    </row>
    <row r="77" spans="1:12" s="16" customFormat="1" ht="18.75" x14ac:dyDescent="0.3">
      <c r="A77" s="42"/>
      <c r="B77" s="43"/>
      <c r="C77" s="62" t="s">
        <v>102</v>
      </c>
      <c r="D77" s="27"/>
      <c r="E77" s="44"/>
      <c r="F77" s="45"/>
      <c r="G77" s="57"/>
      <c r="H77" s="65"/>
      <c r="I77" s="31"/>
      <c r="J77" s="31"/>
      <c r="K77" s="31"/>
      <c r="L77" s="31"/>
    </row>
    <row r="78" spans="1:12" s="16" customFormat="1" ht="18.75" x14ac:dyDescent="0.3">
      <c r="A78" s="29">
        <f>A74</f>
        <v>206.8</v>
      </c>
      <c r="B78" s="29" t="s">
        <v>131</v>
      </c>
      <c r="C78" s="29">
        <v>0</v>
      </c>
      <c r="D78" s="46" t="s">
        <v>142</v>
      </c>
      <c r="E78" s="46"/>
      <c r="F78" s="47"/>
      <c r="G78" s="66">
        <v>0</v>
      </c>
      <c r="H78" s="65"/>
      <c r="I78" s="31"/>
      <c r="J78" s="31"/>
      <c r="K78" s="46"/>
      <c r="L78" s="31"/>
    </row>
    <row r="79" spans="1:12" s="16" customFormat="1" ht="18.75" x14ac:dyDescent="0.3">
      <c r="A79" s="29">
        <f>A74</f>
        <v>206.8</v>
      </c>
      <c r="B79" s="29" t="s">
        <v>131</v>
      </c>
      <c r="C79" s="29">
        <v>4.0999999999999996</v>
      </c>
      <c r="D79" s="14" t="s">
        <v>14</v>
      </c>
      <c r="E79" s="4"/>
      <c r="F79" s="14"/>
      <c r="G79" s="66">
        <f>SUM($C$78:C78)</f>
        <v>0</v>
      </c>
      <c r="H79" s="65"/>
      <c r="I79" s="31"/>
      <c r="J79" s="31"/>
      <c r="K79" s="31"/>
      <c r="L79" s="31"/>
    </row>
    <row r="80" spans="1:12" s="16" customFormat="1" ht="18.75" x14ac:dyDescent="0.3">
      <c r="A80" s="29">
        <f t="shared" ref="A80:A98" si="2">A79+C79</f>
        <v>210.9</v>
      </c>
      <c r="B80" s="29" t="s">
        <v>131</v>
      </c>
      <c r="C80" s="30">
        <v>4</v>
      </c>
      <c r="D80" s="14" t="s">
        <v>28</v>
      </c>
      <c r="E80" s="4"/>
      <c r="F80" s="14"/>
      <c r="G80" s="66">
        <f>SUM($C$78:C79)</f>
        <v>4.0999999999999996</v>
      </c>
      <c r="H80" s="31"/>
      <c r="I80" s="31"/>
      <c r="J80" s="31"/>
      <c r="K80" s="31"/>
      <c r="L80" s="31"/>
    </row>
    <row r="81" spans="1:12" s="16" customFormat="1" ht="18.75" x14ac:dyDescent="0.3">
      <c r="A81" s="29">
        <f t="shared" si="2"/>
        <v>214.9</v>
      </c>
      <c r="B81" s="29" t="s">
        <v>131</v>
      </c>
      <c r="C81" s="30">
        <v>2</v>
      </c>
      <c r="D81" s="14" t="s">
        <v>19</v>
      </c>
      <c r="E81" s="4"/>
      <c r="F81" s="14"/>
      <c r="G81" s="66">
        <f>SUM($C$78:C80)</f>
        <v>8.1</v>
      </c>
      <c r="H81" s="31"/>
      <c r="I81" s="31"/>
      <c r="J81" s="31"/>
      <c r="K81" s="31"/>
      <c r="L81" s="31"/>
    </row>
    <row r="82" spans="1:12" s="16" customFormat="1" ht="18.75" x14ac:dyDescent="0.3">
      <c r="A82" s="29">
        <f t="shared" si="2"/>
        <v>216.9</v>
      </c>
      <c r="B82" s="29" t="s">
        <v>132</v>
      </c>
      <c r="C82" s="30">
        <v>1</v>
      </c>
      <c r="D82" s="14" t="s">
        <v>18</v>
      </c>
      <c r="E82" s="4"/>
      <c r="F82" s="14"/>
      <c r="G82" s="66">
        <f>SUM($C$78:C81)</f>
        <v>10.1</v>
      </c>
      <c r="H82" s="31"/>
      <c r="I82" s="31"/>
      <c r="J82" s="31"/>
      <c r="K82" s="31"/>
      <c r="L82" s="31"/>
    </row>
    <row r="83" spans="1:12" s="16" customFormat="1" ht="18.75" x14ac:dyDescent="0.3">
      <c r="A83" s="29">
        <f t="shared" si="2"/>
        <v>217.9</v>
      </c>
      <c r="B83" s="29" t="s">
        <v>131</v>
      </c>
      <c r="C83" s="29">
        <v>2.2000000000000002</v>
      </c>
      <c r="D83" s="14" t="s">
        <v>6</v>
      </c>
      <c r="E83" s="4"/>
      <c r="F83" s="14"/>
      <c r="G83" s="66">
        <f>SUM($C$78:C82)</f>
        <v>11.1</v>
      </c>
      <c r="H83" s="31"/>
      <c r="I83" s="31"/>
      <c r="J83" s="31"/>
      <c r="K83" s="31"/>
      <c r="L83" s="31"/>
    </row>
    <row r="84" spans="1:12" s="16" customFormat="1" ht="18.75" x14ac:dyDescent="0.3">
      <c r="A84" s="29">
        <f t="shared" si="2"/>
        <v>220.1</v>
      </c>
      <c r="B84" s="29"/>
      <c r="C84" s="29">
        <v>2.6</v>
      </c>
      <c r="D84" s="67" t="s">
        <v>111</v>
      </c>
      <c r="E84" s="4"/>
      <c r="F84" s="14"/>
      <c r="G84" s="66">
        <f>SUM($C$78:C83)</f>
        <v>13.3</v>
      </c>
      <c r="H84" s="31"/>
      <c r="I84" s="31"/>
      <c r="J84" s="31"/>
      <c r="K84" s="31"/>
      <c r="L84" s="31"/>
    </row>
    <row r="85" spans="1:12" s="16" customFormat="1" ht="18.75" x14ac:dyDescent="0.3">
      <c r="A85" s="29">
        <f t="shared" si="2"/>
        <v>222.7</v>
      </c>
      <c r="B85" s="29" t="s">
        <v>131</v>
      </c>
      <c r="C85" s="30">
        <v>1</v>
      </c>
      <c r="D85" s="14" t="s">
        <v>59</v>
      </c>
      <c r="E85" s="4"/>
      <c r="F85" s="14"/>
      <c r="G85" s="66">
        <f>SUM($C$78:C84)</f>
        <v>15.9</v>
      </c>
      <c r="H85" s="31"/>
      <c r="I85" s="31"/>
      <c r="J85" s="31"/>
      <c r="K85" s="31"/>
      <c r="L85" s="31"/>
    </row>
    <row r="86" spans="1:12" s="16" customFormat="1" ht="18.75" x14ac:dyDescent="0.3">
      <c r="A86" s="29">
        <f t="shared" si="2"/>
        <v>223.7</v>
      </c>
      <c r="B86" s="29" t="s">
        <v>132</v>
      </c>
      <c r="C86" s="30">
        <v>3</v>
      </c>
      <c r="D86" s="14" t="s">
        <v>65</v>
      </c>
      <c r="E86" s="4"/>
      <c r="F86" s="14"/>
      <c r="G86" s="66">
        <f>SUM($C$78:C85)</f>
        <v>16.899999999999999</v>
      </c>
      <c r="H86" s="31"/>
      <c r="I86" s="31"/>
      <c r="J86" s="31"/>
      <c r="K86" s="31"/>
      <c r="L86" s="31"/>
    </row>
    <row r="87" spans="1:12" s="16" customFormat="1" ht="18.75" x14ac:dyDescent="0.3">
      <c r="A87" s="29">
        <f t="shared" si="2"/>
        <v>226.7</v>
      </c>
      <c r="B87" s="29"/>
      <c r="C87" s="30">
        <v>2</v>
      </c>
      <c r="D87" s="14" t="s">
        <v>70</v>
      </c>
      <c r="E87" s="4"/>
      <c r="F87" s="14"/>
      <c r="G87" s="66">
        <f>SUM($C$78:C86)</f>
        <v>19.899999999999999</v>
      </c>
      <c r="H87" s="31"/>
      <c r="I87" s="31"/>
      <c r="J87" s="31"/>
      <c r="K87" s="31"/>
      <c r="L87" s="31"/>
    </row>
    <row r="88" spans="1:12" s="16" customFormat="1" ht="18.75" x14ac:dyDescent="0.3">
      <c r="A88" s="29">
        <f t="shared" si="2"/>
        <v>228.7</v>
      </c>
      <c r="B88" s="29" t="s">
        <v>131</v>
      </c>
      <c r="C88" s="29">
        <v>2.9</v>
      </c>
      <c r="D88" s="14" t="s">
        <v>119</v>
      </c>
      <c r="E88" s="4"/>
      <c r="F88" s="14"/>
      <c r="G88" s="66">
        <f>SUM($C$78:C87)</f>
        <v>21.9</v>
      </c>
      <c r="H88" s="31"/>
      <c r="I88" s="31"/>
      <c r="J88" s="31"/>
      <c r="K88" s="31"/>
      <c r="L88" s="31"/>
    </row>
    <row r="89" spans="1:12" s="16" customFormat="1" ht="18.75" x14ac:dyDescent="0.3">
      <c r="A89" s="29">
        <f t="shared" si="2"/>
        <v>231.6</v>
      </c>
      <c r="B89" s="29"/>
      <c r="C89" s="29">
        <v>0.5</v>
      </c>
      <c r="D89" s="14" t="s">
        <v>121</v>
      </c>
      <c r="E89" s="14"/>
      <c r="F89" s="14"/>
      <c r="G89" s="66">
        <f>SUM($C$78:C88)</f>
        <v>24.799999999999997</v>
      </c>
      <c r="H89" s="31"/>
      <c r="I89" s="31"/>
      <c r="J89" s="31"/>
      <c r="K89" s="31"/>
      <c r="L89" s="31"/>
    </row>
    <row r="90" spans="1:12" s="16" customFormat="1" ht="18.75" x14ac:dyDescent="0.3">
      <c r="A90" s="29">
        <f t="shared" si="2"/>
        <v>232.1</v>
      </c>
      <c r="B90" s="29" t="s">
        <v>132</v>
      </c>
      <c r="C90" s="68">
        <v>1</v>
      </c>
      <c r="D90" s="14" t="s">
        <v>66</v>
      </c>
      <c r="E90" s="14"/>
      <c r="F90" s="14"/>
      <c r="G90" s="66">
        <f>SUM($C$78:C89)</f>
        <v>25.299999999999997</v>
      </c>
      <c r="H90" s="31"/>
      <c r="I90" s="31"/>
      <c r="J90" s="31"/>
      <c r="K90" s="31"/>
      <c r="L90" s="31"/>
    </row>
    <row r="91" spans="1:12" s="16" customFormat="1" ht="18.75" x14ac:dyDescent="0.3">
      <c r="A91" s="29">
        <f t="shared" si="2"/>
        <v>233.1</v>
      </c>
      <c r="B91" s="29" t="s">
        <v>131</v>
      </c>
      <c r="C91" s="66">
        <v>2.4</v>
      </c>
      <c r="D91" s="14" t="s">
        <v>17</v>
      </c>
      <c r="E91" s="14"/>
      <c r="F91" s="14"/>
      <c r="G91" s="66">
        <f>SUM($C$78:C90)</f>
        <v>26.299999999999997</v>
      </c>
      <c r="H91" s="31"/>
      <c r="I91" s="31"/>
      <c r="J91" s="31"/>
      <c r="K91" s="31"/>
      <c r="L91" s="31"/>
    </row>
    <row r="92" spans="1:12" s="16" customFormat="1" ht="18.75" x14ac:dyDescent="0.3">
      <c r="A92" s="29">
        <f t="shared" si="2"/>
        <v>235.5</v>
      </c>
      <c r="B92" s="29" t="s">
        <v>132</v>
      </c>
      <c r="C92" s="66">
        <v>4.9000000000000004</v>
      </c>
      <c r="D92" s="14" t="s">
        <v>61</v>
      </c>
      <c r="E92" s="14"/>
      <c r="F92" s="14"/>
      <c r="G92" s="66">
        <f>SUM($C$78:C91)</f>
        <v>28.699999999999996</v>
      </c>
      <c r="H92" s="31"/>
      <c r="I92" s="31"/>
      <c r="J92" s="31"/>
      <c r="K92" s="31"/>
      <c r="L92" s="31"/>
    </row>
    <row r="93" spans="1:12" s="16" customFormat="1" ht="18.75" x14ac:dyDescent="0.3">
      <c r="A93" s="29">
        <f t="shared" si="2"/>
        <v>240.4</v>
      </c>
      <c r="B93" s="29" t="s">
        <v>132</v>
      </c>
      <c r="C93" s="66">
        <v>4.0999999999999996</v>
      </c>
      <c r="D93" s="14" t="s">
        <v>16</v>
      </c>
      <c r="E93" s="14"/>
      <c r="F93" s="14"/>
      <c r="G93" s="66">
        <f>SUM($C$78:C92)</f>
        <v>33.599999999999994</v>
      </c>
      <c r="H93" s="31"/>
      <c r="I93" s="31"/>
      <c r="J93" s="31"/>
      <c r="K93" s="31"/>
      <c r="L93" s="31"/>
    </row>
    <row r="94" spans="1:12" s="16" customFormat="1" ht="18.75" x14ac:dyDescent="0.3">
      <c r="A94" s="29">
        <f t="shared" si="2"/>
        <v>244.5</v>
      </c>
      <c r="B94" s="29" t="s">
        <v>131</v>
      </c>
      <c r="C94" s="68">
        <v>2</v>
      </c>
      <c r="D94" s="14" t="s">
        <v>35</v>
      </c>
      <c r="E94" s="14"/>
      <c r="F94" s="14"/>
      <c r="G94" s="66">
        <f>SUM($C$78:C93)</f>
        <v>37.699999999999996</v>
      </c>
      <c r="H94" s="31"/>
      <c r="I94" s="31"/>
      <c r="J94" s="31"/>
      <c r="K94" s="31"/>
      <c r="L94" s="31"/>
    </row>
    <row r="95" spans="1:12" s="16" customFormat="1" ht="18.75" x14ac:dyDescent="0.3">
      <c r="A95" s="29">
        <f t="shared" si="2"/>
        <v>246.5</v>
      </c>
      <c r="B95" s="29"/>
      <c r="C95" s="68">
        <v>1</v>
      </c>
      <c r="D95" s="14" t="s">
        <v>4</v>
      </c>
      <c r="E95" s="14"/>
      <c r="F95" s="14"/>
      <c r="G95" s="66">
        <f>SUM($C$78:C94)</f>
        <v>39.699999999999996</v>
      </c>
      <c r="H95" s="31"/>
      <c r="I95" s="31"/>
      <c r="J95" s="31"/>
      <c r="K95" s="31"/>
      <c r="L95" s="31"/>
    </row>
    <row r="96" spans="1:12" s="16" customFormat="1" ht="18.75" x14ac:dyDescent="0.3">
      <c r="A96" s="29">
        <f t="shared" si="2"/>
        <v>247.5</v>
      </c>
      <c r="B96" s="29" t="s">
        <v>132</v>
      </c>
      <c r="C96" s="68">
        <v>1</v>
      </c>
      <c r="D96" s="69" t="s">
        <v>91</v>
      </c>
      <c r="E96" s="14"/>
      <c r="F96" s="14"/>
      <c r="G96" s="66">
        <f>SUM($C$78:C95)</f>
        <v>40.699999999999996</v>
      </c>
      <c r="H96" s="31"/>
      <c r="I96" s="31"/>
      <c r="J96" s="31"/>
      <c r="K96" s="31"/>
      <c r="L96" s="31"/>
    </row>
    <row r="97" spans="1:12" s="16" customFormat="1" ht="18.75" x14ac:dyDescent="0.3">
      <c r="A97" s="29">
        <f t="shared" si="2"/>
        <v>248.5</v>
      </c>
      <c r="B97" s="29" t="s">
        <v>131</v>
      </c>
      <c r="C97" s="66">
        <v>0.3</v>
      </c>
      <c r="D97" s="69" t="s">
        <v>137</v>
      </c>
      <c r="E97" s="14"/>
      <c r="F97" s="14"/>
      <c r="G97" s="66">
        <f>SUM($C$78:C96)</f>
        <v>41.699999999999996</v>
      </c>
      <c r="H97" s="31"/>
      <c r="I97" s="31"/>
      <c r="J97" s="31"/>
      <c r="K97" s="31"/>
      <c r="L97" s="31"/>
    </row>
    <row r="98" spans="1:12" s="16" customFormat="1" ht="18.75" x14ac:dyDescent="0.3">
      <c r="A98" s="29">
        <f t="shared" si="2"/>
        <v>248.8</v>
      </c>
      <c r="B98" s="29" t="s">
        <v>132</v>
      </c>
      <c r="D98" s="14" t="s">
        <v>138</v>
      </c>
      <c r="E98" s="14"/>
      <c r="F98" s="14"/>
      <c r="G98" s="68">
        <f>SUM($C$78:C97)</f>
        <v>41.999999999999993</v>
      </c>
      <c r="H98" s="31"/>
      <c r="I98" s="31"/>
      <c r="J98" s="31"/>
      <c r="K98" s="31"/>
      <c r="L98" s="31"/>
    </row>
    <row r="99" spans="1:12" s="16" customFormat="1" ht="18.75" x14ac:dyDescent="0.3">
      <c r="A99" s="18"/>
      <c r="B99" s="18"/>
      <c r="C99" s="19" t="s">
        <v>145</v>
      </c>
      <c r="D99" s="20"/>
      <c r="E99" s="20"/>
      <c r="F99" s="34"/>
      <c r="G99" s="70"/>
      <c r="H99" s="31"/>
      <c r="I99" s="31"/>
      <c r="J99" s="31"/>
      <c r="K99" s="31"/>
      <c r="L99" s="31"/>
    </row>
    <row r="100" spans="1:12" s="16" customFormat="1" ht="18.75" x14ac:dyDescent="0.3">
      <c r="A100" s="71">
        <v>248.8</v>
      </c>
      <c r="B100" s="50"/>
      <c r="C100" s="38" t="s">
        <v>64</v>
      </c>
      <c r="D100" s="51"/>
      <c r="E100" s="51"/>
      <c r="F100" s="39"/>
      <c r="G100" s="41"/>
      <c r="H100" s="31"/>
      <c r="I100" s="31"/>
      <c r="J100" s="31"/>
      <c r="K100" s="31"/>
      <c r="L100" s="31"/>
    </row>
    <row r="101" spans="1:12" s="16" customFormat="1" ht="19.5" customHeight="1" x14ac:dyDescent="0.3">
      <c r="A101" s="24"/>
      <c r="B101" s="24"/>
      <c r="C101" s="25" t="s">
        <v>139</v>
      </c>
      <c r="D101" s="26"/>
      <c r="E101" s="26"/>
      <c r="F101" s="72"/>
      <c r="G101" s="73"/>
      <c r="H101" s="31"/>
      <c r="I101" s="31"/>
      <c r="J101" s="31"/>
      <c r="K101" s="31"/>
      <c r="L101" s="31"/>
    </row>
    <row r="102" spans="1:12" ht="18.75" x14ac:dyDescent="0.3">
      <c r="C102" s="74" t="s">
        <v>54</v>
      </c>
      <c r="H102" s="7"/>
      <c r="I102" s="7"/>
      <c r="J102" s="7"/>
      <c r="K102" s="7"/>
      <c r="L102" s="7"/>
    </row>
    <row r="103" spans="1:12" x14ac:dyDescent="0.25">
      <c r="H103" s="7"/>
      <c r="I103" s="7"/>
      <c r="J103" s="7"/>
      <c r="K103" s="7"/>
      <c r="L103" s="7"/>
    </row>
    <row r="104" spans="1:12" x14ac:dyDescent="0.25">
      <c r="H104" s="7"/>
      <c r="I104" s="7"/>
      <c r="J104" s="7"/>
      <c r="K104" s="7"/>
      <c r="L104" s="7"/>
    </row>
    <row r="105" spans="1:12" x14ac:dyDescent="0.25">
      <c r="H105" s="7"/>
      <c r="I105" s="7"/>
      <c r="J105" s="7"/>
      <c r="K105" s="7"/>
      <c r="L105" s="7"/>
    </row>
  </sheetData>
  <pageMargins left="0.2" right="1.25" top="0.5" bottom="0.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/>
  </sheetViews>
  <sheetFormatPr defaultRowHeight="18.75" x14ac:dyDescent="0.3"/>
  <cols>
    <col min="1" max="1" width="9.140625" style="77" customWidth="1"/>
    <col min="2" max="2" width="50.5703125" style="1" customWidth="1"/>
    <col min="3" max="3" width="42.5703125" style="1" customWidth="1"/>
    <col min="4" max="4" width="46.7109375" style="1" customWidth="1"/>
    <col min="5" max="5" width="38.5703125" style="1" customWidth="1"/>
    <col min="6" max="16384" width="9.140625" style="1"/>
  </cols>
  <sheetData>
    <row r="1" spans="1:2" ht="21" x14ac:dyDescent="0.35">
      <c r="A1" s="75" t="s">
        <v>62</v>
      </c>
    </row>
    <row r="3" spans="1:2" x14ac:dyDescent="0.3">
      <c r="A3" s="76" t="s">
        <v>36</v>
      </c>
      <c r="B3" s="2" t="s">
        <v>37</v>
      </c>
    </row>
    <row r="4" spans="1:2" x14ac:dyDescent="0.3">
      <c r="A4" s="77">
        <v>0</v>
      </c>
      <c r="B4" s="2" t="s">
        <v>125</v>
      </c>
    </row>
    <row r="5" spans="1:2" x14ac:dyDescent="0.3">
      <c r="A5" s="78"/>
      <c r="B5" s="1" t="s">
        <v>124</v>
      </c>
    </row>
    <row r="6" spans="1:2" x14ac:dyDescent="0.3">
      <c r="A6" s="77">
        <v>33.200000000000003</v>
      </c>
      <c r="B6" s="2" t="s">
        <v>74</v>
      </c>
    </row>
    <row r="7" spans="1:2" x14ac:dyDescent="0.3">
      <c r="B7" s="1" t="s">
        <v>57</v>
      </c>
    </row>
    <row r="8" spans="1:2" x14ac:dyDescent="0.3">
      <c r="B8" s="1" t="s">
        <v>58</v>
      </c>
    </row>
    <row r="9" spans="1:2" x14ac:dyDescent="0.3">
      <c r="A9" s="77">
        <v>40.799999999999997</v>
      </c>
      <c r="B9" s="1" t="s">
        <v>47</v>
      </c>
    </row>
    <row r="10" spans="1:2" x14ac:dyDescent="0.3">
      <c r="B10" s="1" t="s">
        <v>38</v>
      </c>
    </row>
    <row r="11" spans="1:2" x14ac:dyDescent="0.3">
      <c r="A11" s="77">
        <v>81.400000000000006</v>
      </c>
      <c r="B11" s="4" t="s">
        <v>103</v>
      </c>
    </row>
    <row r="12" spans="1:2" x14ac:dyDescent="0.3">
      <c r="A12" s="77">
        <v>81.5</v>
      </c>
      <c r="B12" s="1" t="s">
        <v>48</v>
      </c>
    </row>
    <row r="13" spans="1:2" x14ac:dyDescent="0.3">
      <c r="B13" s="1" t="s">
        <v>109</v>
      </c>
    </row>
    <row r="14" spans="1:2" x14ac:dyDescent="0.3">
      <c r="A14" s="77">
        <v>82.9</v>
      </c>
      <c r="B14" s="2" t="s">
        <v>104</v>
      </c>
    </row>
    <row r="15" spans="1:2" x14ac:dyDescent="0.3">
      <c r="A15" s="77">
        <v>121.9</v>
      </c>
      <c r="B15" s="2" t="s">
        <v>96</v>
      </c>
    </row>
    <row r="16" spans="1:2" x14ac:dyDescent="0.3">
      <c r="A16" s="77">
        <v>127.9</v>
      </c>
      <c r="B16" s="1" t="s">
        <v>105</v>
      </c>
    </row>
    <row r="17" spans="1:2" x14ac:dyDescent="0.3">
      <c r="B17" s="1" t="s">
        <v>95</v>
      </c>
    </row>
    <row r="18" spans="1:2" x14ac:dyDescent="0.3">
      <c r="A18" s="77">
        <v>139.19999999999999</v>
      </c>
      <c r="B18" s="1" t="s">
        <v>108</v>
      </c>
    </row>
    <row r="19" spans="1:2" x14ac:dyDescent="0.3">
      <c r="A19" s="77">
        <v>148.80000000000001</v>
      </c>
      <c r="B19" s="1" t="s">
        <v>39</v>
      </c>
    </row>
    <row r="20" spans="1:2" x14ac:dyDescent="0.3">
      <c r="A20" s="77">
        <v>159.69999999999999</v>
      </c>
      <c r="B20" s="1" t="s">
        <v>56</v>
      </c>
    </row>
    <row r="21" spans="1:2" x14ac:dyDescent="0.3">
      <c r="B21" s="1" t="s">
        <v>53</v>
      </c>
    </row>
    <row r="22" spans="1:2" x14ac:dyDescent="0.3">
      <c r="A22" s="77">
        <v>165.7</v>
      </c>
      <c r="B22" s="1" t="s">
        <v>75</v>
      </c>
    </row>
    <row r="23" spans="1:2" x14ac:dyDescent="0.3">
      <c r="A23" s="77">
        <v>182.6</v>
      </c>
      <c r="B23" s="1" t="s">
        <v>40</v>
      </c>
    </row>
    <row r="24" spans="1:2" x14ac:dyDescent="0.3">
      <c r="A24" s="77">
        <v>184</v>
      </c>
      <c r="B24" s="1" t="s">
        <v>107</v>
      </c>
    </row>
    <row r="25" spans="1:2" x14ac:dyDescent="0.3">
      <c r="A25" s="77">
        <v>185.9</v>
      </c>
      <c r="B25" s="1" t="s">
        <v>41</v>
      </c>
    </row>
    <row r="26" spans="1:2" x14ac:dyDescent="0.3">
      <c r="A26" s="77">
        <v>186.9</v>
      </c>
      <c r="B26" s="1" t="s">
        <v>49</v>
      </c>
    </row>
    <row r="27" spans="1:2" x14ac:dyDescent="0.3">
      <c r="A27" s="77">
        <v>187.9</v>
      </c>
      <c r="B27" s="1" t="s">
        <v>42</v>
      </c>
    </row>
    <row r="28" spans="1:2" x14ac:dyDescent="0.3">
      <c r="A28" s="77">
        <v>189.9</v>
      </c>
      <c r="B28" s="1" t="s">
        <v>43</v>
      </c>
    </row>
    <row r="29" spans="1:2" x14ac:dyDescent="0.3">
      <c r="A29" s="77">
        <v>194.9</v>
      </c>
      <c r="B29" s="1" t="s">
        <v>44</v>
      </c>
    </row>
    <row r="30" spans="1:2" x14ac:dyDescent="0.3">
      <c r="A30" s="77">
        <v>196.9</v>
      </c>
      <c r="B30" s="1" t="s">
        <v>45</v>
      </c>
    </row>
    <row r="31" spans="1:2" x14ac:dyDescent="0.3">
      <c r="B31" s="1" t="s">
        <v>50</v>
      </c>
    </row>
    <row r="32" spans="1:2" x14ac:dyDescent="0.3">
      <c r="A32" s="77">
        <v>204.8</v>
      </c>
      <c r="B32" s="1" t="s">
        <v>110</v>
      </c>
    </row>
    <row r="33" spans="1:2" x14ac:dyDescent="0.3">
      <c r="B33" s="1" t="s">
        <v>106</v>
      </c>
    </row>
    <row r="34" spans="1:2" x14ac:dyDescent="0.3">
      <c r="A34" s="77">
        <v>210</v>
      </c>
      <c r="B34" s="1" t="s">
        <v>51</v>
      </c>
    </row>
    <row r="35" spans="1:2" x14ac:dyDescent="0.3">
      <c r="A35" s="77">
        <v>220.1</v>
      </c>
      <c r="B35" s="3" t="s">
        <v>146</v>
      </c>
    </row>
    <row r="36" spans="1:2" x14ac:dyDescent="0.3">
      <c r="A36" s="77">
        <v>231.5</v>
      </c>
      <c r="B36" s="1" t="s">
        <v>52</v>
      </c>
    </row>
    <row r="37" spans="1:2" x14ac:dyDescent="0.3">
      <c r="A37" s="77">
        <v>232</v>
      </c>
      <c r="B37" s="1" t="s">
        <v>46</v>
      </c>
    </row>
    <row r="38" spans="1:2" x14ac:dyDescent="0.3">
      <c r="A38" s="77">
        <v>248.8</v>
      </c>
      <c r="B38" s="1" t="s">
        <v>123</v>
      </c>
    </row>
    <row r="39" spans="1:2" x14ac:dyDescent="0.3">
      <c r="B39" s="1" t="s">
        <v>122</v>
      </c>
    </row>
  </sheetData>
  <pageMargins left="0.45" right="0.45" top="0.5" bottom="0.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Bend 400k cue sheet rev2</vt:lpstr>
      <vt:lpstr>Information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Mike</cp:lastModifiedBy>
  <cp:lastPrinted>2014-02-18T13:56:36Z</cp:lastPrinted>
  <dcterms:created xsi:type="dcterms:W3CDTF">2011-06-13T15:25:51Z</dcterms:created>
  <dcterms:modified xsi:type="dcterms:W3CDTF">2014-02-20T17:14:54Z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519960332</vt:i4>
  </property>
  <property fmtid="{D5CDD505-2E9C-101B-9397-08002B2CF9AE}" pid="4" name="_EmailSubject">
    <vt:lpwstr>Around the Bend 400k web page content</vt:lpwstr>
  </property>
  <property fmtid="{D5CDD505-2E9C-101B-9397-08002B2CF9AE}" pid="5" name="_AuthorEmail">
    <vt:lpwstr>Thomas.Baker@freescale.com</vt:lpwstr>
  </property>
  <property fmtid="{D5CDD505-2E9C-101B-9397-08002B2CF9AE}" pid="6" name="_AuthorEmailDisplayName">
    <vt:lpwstr>Baker Thomas-RVAN50</vt:lpwstr>
  </property>
  <property fmtid="{D5CDD505-2E9C-101B-9397-08002B2CF9AE}" pid="7" name="_ReviewingToolsShownOnce">
    <vt:lpwstr/>
  </property>
</Properties>
</file>